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Fonafifo\BUZONES PRIVADOS - UP\2026\01-OF_PRODUCTORA\5. GESTIÓN ADMINISTRATIVA\5. ITSP 2026\EVIDENCIAS\"/>
    </mc:Choice>
  </mc:AlternateContent>
  <bookViews>
    <workbookView xWindow="-120" yWindow="-120" windowWidth="29040" windowHeight="15720" firstSheet="12" activeTab="18"/>
  </bookViews>
  <sheets>
    <sheet name="DG" sheetId="19" r:id="rId1"/>
    <sheet name="CS" sheetId="1" r:id="rId2"/>
    <sheet name="UPCG " sheetId="8" r:id="rId3"/>
    <sheet name="DAF" sheetId="10" r:id="rId4"/>
    <sheet name="DFC " sheetId="3" r:id="rId5"/>
    <sheet name="DA" sheetId="9" r:id="rId6"/>
    <sheet name="DSA" sheetId="7" r:id="rId7"/>
    <sheet name="DFF" sheetId="4" r:id="rId8"/>
    <sheet name="DDCSA" sheetId="5" r:id="rId9"/>
    <sheet name="DAJ" sheetId="2" r:id="rId10"/>
    <sheet name="DFC" sheetId="6" r:id="rId11"/>
    <sheet name="OR SAN JOSÉ OCCIDENTAL " sheetId="11" r:id="rId12"/>
    <sheet name="OR SAN JOSÉ ORIENTAL " sheetId="12" r:id="rId13"/>
    <sheet name="OR SAN CARLOS " sheetId="13" r:id="rId14"/>
    <sheet name="OR PALMAR NORTE " sheetId="14" r:id="rId15"/>
    <sheet name="OR NICOYA " sheetId="15" r:id="rId16"/>
    <sheet name="OR LIMON " sheetId="16" r:id="rId17"/>
    <sheet name="OR CARIBE NORTE " sheetId="17" r:id="rId18"/>
    <sheet name="OR CAÑAS " sheetId="18" r:id="rId19"/>
  </sheets>
  <externalReferences>
    <externalReference r:id="rId20"/>
    <externalReference r:id="rId21"/>
    <externalReference r:id="rId22"/>
    <externalReference r:id="rId23"/>
    <externalReference r:id="rId24"/>
    <externalReference r:id="rId25"/>
  </externalReferences>
  <definedNames>
    <definedName name="a" localSheetId="9">#REF!</definedName>
    <definedName name="a" localSheetId="8">#REF!</definedName>
    <definedName name="a" localSheetId="6">#REF!</definedName>
    <definedName name="a">#REF!</definedName>
    <definedName name="adafge" localSheetId="9">#REF!</definedName>
    <definedName name="adafge" localSheetId="8">#REF!</definedName>
    <definedName name="adafge" localSheetId="6">#REF!</definedName>
    <definedName name="adafge">#REF!</definedName>
    <definedName name="aeraewr" localSheetId="9">#REF!</definedName>
    <definedName name="aeraewr" localSheetId="8">#REF!</definedName>
    <definedName name="aeraewr" localSheetId="6">#REF!</definedName>
    <definedName name="aeraewr">#REF!</definedName>
    <definedName name="afdaws" localSheetId="9">#REF!</definedName>
    <definedName name="afdaws" localSheetId="8">#REF!</definedName>
    <definedName name="afdaws" localSheetId="6">#REF!</definedName>
    <definedName name="afdaws">#REF!</definedName>
    <definedName name="agdars" localSheetId="9">#REF!</definedName>
    <definedName name="agdars" localSheetId="8">#REF!</definedName>
    <definedName name="agdars" localSheetId="6">#REF!</definedName>
    <definedName name="agdars">#REF!</definedName>
    <definedName name="al" localSheetId="9">#REF!</definedName>
    <definedName name="al" localSheetId="8">#REF!</definedName>
    <definedName name="al" localSheetId="6">#REF!</definedName>
    <definedName name="al">#REF!</definedName>
    <definedName name="araeq" localSheetId="9">#REF!</definedName>
    <definedName name="araeq" localSheetId="8">#REF!</definedName>
    <definedName name="araeq" localSheetId="6">#REF!</definedName>
    <definedName name="araeq">#REF!</definedName>
    <definedName name="asdfawe" localSheetId="9">#REF!</definedName>
    <definedName name="asdfawe" localSheetId="8">#REF!</definedName>
    <definedName name="asdfawe" localSheetId="6">#REF!</definedName>
    <definedName name="asdfawe">#REF!</definedName>
    <definedName name="asew" localSheetId="9">#REF!</definedName>
    <definedName name="asew" localSheetId="8">#REF!</definedName>
    <definedName name="asew" localSheetId="6">#REF!</definedName>
    <definedName name="asew">#REF!</definedName>
    <definedName name="Atención_de_usuario" localSheetId="9">#REF!</definedName>
    <definedName name="Atención_de_usuario" localSheetId="8">#REF!</definedName>
    <definedName name="Atención_de_usuario" localSheetId="6">#REF!</definedName>
    <definedName name="Atención_de_usuario">#REF!</definedName>
    <definedName name="b" localSheetId="9">#REF!</definedName>
    <definedName name="b" localSheetId="8">#REF!</definedName>
    <definedName name="b" localSheetId="6">#REF!</definedName>
    <definedName name="b">#REF!</definedName>
    <definedName name="badawr" localSheetId="9">#REF!</definedName>
    <definedName name="badawr" localSheetId="8">#REF!</definedName>
    <definedName name="badawr" localSheetId="6">#REF!</definedName>
    <definedName name="badawr">#REF!</definedName>
    <definedName name="bafrawer" localSheetId="9">#REF!</definedName>
    <definedName name="bafrawer" localSheetId="8">#REF!</definedName>
    <definedName name="bafrawer" localSheetId="6">#REF!</definedName>
    <definedName name="bafrawer">#REF!</definedName>
    <definedName name="bagftawref" localSheetId="9">#REF!</definedName>
    <definedName name="bagftawref" localSheetId="8">#REF!</definedName>
    <definedName name="bagftawref" localSheetId="6">#REF!</definedName>
    <definedName name="bagftawref">#REF!</definedName>
    <definedName name="bagsa" localSheetId="9">#REF!</definedName>
    <definedName name="bagsa" localSheetId="8">#REF!</definedName>
    <definedName name="bagsa" localSheetId="6">#REF!</definedName>
    <definedName name="bagsa">#REF!</definedName>
    <definedName name="bb" localSheetId="9">#REF!</definedName>
    <definedName name="bb" localSheetId="8">#REF!</definedName>
    <definedName name="bb" localSheetId="6">#REF!</definedName>
    <definedName name="bb">#REF!</definedName>
    <definedName name="bcsf" localSheetId="9">#REF!</definedName>
    <definedName name="bcsf" localSheetId="8">#REF!</definedName>
    <definedName name="bcsf" localSheetId="6">#REF!</definedName>
    <definedName name="bcsf">#REF!</definedName>
    <definedName name="bfb" localSheetId="9">#REF!</definedName>
    <definedName name="bfb" localSheetId="8">#REF!</definedName>
    <definedName name="bfb" localSheetId="6">#REF!</definedName>
    <definedName name="bfb">#REF!</definedName>
    <definedName name="bfgds" localSheetId="9">#REF!</definedName>
    <definedName name="bfgds" localSheetId="8">#REF!</definedName>
    <definedName name="bfgds" localSheetId="6">#REF!</definedName>
    <definedName name="bfgds">#REF!</definedName>
    <definedName name="bfsaetfgsa" localSheetId="9">#REF!</definedName>
    <definedName name="bfsaetfgsa" localSheetId="8">#REF!</definedName>
    <definedName name="bfsaetfgsa" localSheetId="6">#REF!</definedName>
    <definedName name="bfsaetfgsa">#REF!</definedName>
    <definedName name="BG" localSheetId="9">#REF!</definedName>
    <definedName name="BG" localSheetId="8">#REF!</definedName>
    <definedName name="BG" localSheetId="6">#REF!</definedName>
    <definedName name="BG">#REF!</definedName>
    <definedName name="bgt" localSheetId="9">#REF!</definedName>
    <definedName name="bgt" localSheetId="8">#REF!</definedName>
    <definedName name="bgt" localSheetId="6">#REF!</definedName>
    <definedName name="bgt">#REF!</definedName>
    <definedName name="bgtyii" localSheetId="9">#REF!</definedName>
    <definedName name="bgtyii" localSheetId="8">#REF!</definedName>
    <definedName name="bgtyii" localSheetId="6">#REF!</definedName>
    <definedName name="bgtyii">#REF!</definedName>
    <definedName name="bguy" localSheetId="9">#REF!</definedName>
    <definedName name="bguy" localSheetId="8">#REF!</definedName>
    <definedName name="bguy" localSheetId="6">#REF!</definedName>
    <definedName name="bguy">#REF!</definedName>
    <definedName name="bgyg" localSheetId="9">#REF!</definedName>
    <definedName name="bgyg" localSheetId="8">#REF!</definedName>
    <definedName name="bgyg" localSheetId="6">#REF!</definedName>
    <definedName name="bgyg">#REF!</definedName>
    <definedName name="bhgdh" localSheetId="9">#REF!</definedName>
    <definedName name="bhgdh" localSheetId="8">#REF!</definedName>
    <definedName name="bhgdh" localSheetId="6">#REF!</definedName>
    <definedName name="bhgdh">#REF!</definedName>
    <definedName name="bhtyed" localSheetId="9">#REF!</definedName>
    <definedName name="bhtyed" localSheetId="8">#REF!</definedName>
    <definedName name="bhtyed" localSheetId="6">#REF!</definedName>
    <definedName name="bhtyed">#REF!</definedName>
    <definedName name="bhu" localSheetId="9">#REF!</definedName>
    <definedName name="bhu" localSheetId="8">#REF!</definedName>
    <definedName name="bhu" localSheetId="6">#REF!</definedName>
    <definedName name="bhu">#REF!</definedName>
    <definedName name="bnaif" localSheetId="9">#REF!</definedName>
    <definedName name="bnaif" localSheetId="8">#REF!</definedName>
    <definedName name="bnaif" localSheetId="6">#REF!</definedName>
    <definedName name="bnaif">#REF!</definedName>
    <definedName name="bnhydjtf" localSheetId="9">#REF!</definedName>
    <definedName name="bnhydjtf" localSheetId="8">#REF!</definedName>
    <definedName name="bnhydjtf" localSheetId="6">#REF!</definedName>
    <definedName name="bnhydjtf">#REF!</definedName>
    <definedName name="bnuy" localSheetId="9">#REF!</definedName>
    <definedName name="bnuy" localSheetId="8">#REF!</definedName>
    <definedName name="bnuy" localSheetId="6">#REF!</definedName>
    <definedName name="bnuy">#REF!</definedName>
    <definedName name="brew" localSheetId="9">#REF!</definedName>
    <definedName name="brew" localSheetId="8">#REF!</definedName>
    <definedName name="brew" localSheetId="6">#REF!</definedName>
    <definedName name="brew">#REF!</definedName>
    <definedName name="bsd" localSheetId="9">#REF!</definedName>
    <definedName name="bsd" localSheetId="8">#REF!</definedName>
    <definedName name="bsd" localSheetId="6">#REF!</definedName>
    <definedName name="bsd">#REF!</definedName>
    <definedName name="btsewa" localSheetId="9">#REF!</definedName>
    <definedName name="btsewa" localSheetId="8">#REF!</definedName>
    <definedName name="btsewa" localSheetId="6">#REF!</definedName>
    <definedName name="btsewa">#REF!</definedName>
    <definedName name="bty" localSheetId="9">#REF!</definedName>
    <definedName name="bty" localSheetId="8">#REF!</definedName>
    <definedName name="bty" localSheetId="6">#REF!</definedName>
    <definedName name="bty">#REF!</definedName>
    <definedName name="burt" localSheetId="9">#REF!</definedName>
    <definedName name="burt" localSheetId="8">#REF!</definedName>
    <definedName name="burt" localSheetId="6">#REF!</definedName>
    <definedName name="burt">#REF!</definedName>
    <definedName name="bvdsga" localSheetId="9">#REF!</definedName>
    <definedName name="bvdsga" localSheetId="8">#REF!</definedName>
    <definedName name="bvdsga" localSheetId="6">#REF!</definedName>
    <definedName name="bvdsga">#REF!</definedName>
    <definedName name="ce" localSheetId="9">#REF!</definedName>
    <definedName name="ce" localSheetId="8">#REF!</definedName>
    <definedName name="ce" localSheetId="6">#REF!</definedName>
    <definedName name="ce">#REF!</definedName>
    <definedName name="cfde" localSheetId="9">#REF!</definedName>
    <definedName name="cfde" localSheetId="8">#REF!</definedName>
    <definedName name="cfde" localSheetId="6">#REF!</definedName>
    <definedName name="cfde">#REF!</definedName>
    <definedName name="CIN" localSheetId="9">#REF!</definedName>
    <definedName name="CIN" localSheetId="8">#REF!</definedName>
    <definedName name="CIN" localSheetId="6">#REF!</definedName>
    <definedName name="CIN">#REF!</definedName>
    <definedName name="cl" localSheetId="9">#REF!</definedName>
    <definedName name="cl" localSheetId="8">#REF!</definedName>
    <definedName name="cl" localSheetId="6">#REF!</definedName>
    <definedName name="cl">#REF!</definedName>
    <definedName name="CNVKZI" localSheetId="9">#REF!</definedName>
    <definedName name="CNVKZI" localSheetId="8">#REF!</definedName>
    <definedName name="CNVKZI" localSheetId="6">#REF!</definedName>
    <definedName name="CNVKZI">#REF!</definedName>
    <definedName name="dbsdgrt" localSheetId="9">#REF!</definedName>
    <definedName name="dbsdgrt" localSheetId="8">#REF!</definedName>
    <definedName name="dbsdgrt" localSheetId="6">#REF!</definedName>
    <definedName name="dbsdgrt">#REF!</definedName>
    <definedName name="ddbdgk" localSheetId="9">#REF!</definedName>
    <definedName name="ddbdgk" localSheetId="8">#REF!</definedName>
    <definedName name="ddbdgk" localSheetId="6">#REF!</definedName>
    <definedName name="ddbdgk">#REF!</definedName>
    <definedName name="de" localSheetId="9">#REF!</definedName>
    <definedName name="de" localSheetId="8">#REF!</definedName>
    <definedName name="de" localSheetId="6">#REF!</definedName>
    <definedName name="de">#REF!</definedName>
    <definedName name="Der" localSheetId="9">#REF!</definedName>
    <definedName name="Der" localSheetId="8">#REF!</definedName>
    <definedName name="Der" localSheetId="6">#REF!</definedName>
    <definedName name="Der">#REF!</definedName>
    <definedName name="dfaera" localSheetId="9">#REF!</definedName>
    <definedName name="dfaera" localSheetId="8">#REF!</definedName>
    <definedName name="dfaera" localSheetId="6">#REF!</definedName>
    <definedName name="dfaera">#REF!</definedName>
    <definedName name="dfarhg" localSheetId="9">#REF!</definedName>
    <definedName name="dfarhg" localSheetId="8">#REF!</definedName>
    <definedName name="dfarhg" localSheetId="6">#REF!</definedName>
    <definedName name="dfarhg">#REF!</definedName>
    <definedName name="DFAW" localSheetId="9">#REF!</definedName>
    <definedName name="DFAW" localSheetId="8">#REF!</definedName>
    <definedName name="DFAW" localSheetId="6">#REF!</definedName>
    <definedName name="DFAW">#REF!</definedName>
    <definedName name="dfdgbaf" localSheetId="9">#REF!</definedName>
    <definedName name="dfdgbaf" localSheetId="8">#REF!</definedName>
    <definedName name="dfdgbaf" localSheetId="6">#REF!</definedName>
    <definedName name="dfdgbaf">#REF!</definedName>
    <definedName name="dfdsg" localSheetId="9">#REF!</definedName>
    <definedName name="dfdsg" localSheetId="8">#REF!</definedName>
    <definedName name="dfdsg" localSheetId="6">#REF!</definedName>
    <definedName name="dfdsg">#REF!</definedName>
    <definedName name="dfgwsfg" localSheetId="9">#REF!</definedName>
    <definedName name="dfgwsfg" localSheetId="8">#REF!</definedName>
    <definedName name="dfgwsfg" localSheetId="6">#REF!</definedName>
    <definedName name="dfgwsfg">#REF!</definedName>
    <definedName name="dfkas" localSheetId="9">#REF!</definedName>
    <definedName name="dfkas" localSheetId="8">#REF!</definedName>
    <definedName name="dfkas" localSheetId="6">#REF!</definedName>
    <definedName name="dfkas">#REF!</definedName>
    <definedName name="dfre" localSheetId="9">#REF!</definedName>
    <definedName name="dfre" localSheetId="8">#REF!</definedName>
    <definedName name="dfre" localSheetId="6">#REF!</definedName>
    <definedName name="dfre">#REF!</definedName>
    <definedName name="DFSAER" localSheetId="9">#REF!</definedName>
    <definedName name="DFSAER" localSheetId="8">#REF!</definedName>
    <definedName name="DFSAER" localSheetId="6">#REF!</definedName>
    <definedName name="DFSAER">#REF!</definedName>
    <definedName name="dgarsv" localSheetId="9">#REF!</definedName>
    <definedName name="dgarsv" localSheetId="8">#REF!</definedName>
    <definedName name="dgarsv" localSheetId="6">#REF!</definedName>
    <definedName name="dgarsv">#REF!</definedName>
    <definedName name="dgawtfga" localSheetId="9">#REF!</definedName>
    <definedName name="dgawtfga" localSheetId="8">#REF!</definedName>
    <definedName name="dgawtfga" localSheetId="6">#REF!</definedName>
    <definedName name="dgawtfga">#REF!</definedName>
    <definedName name="dgfvalko" localSheetId="9">#REF!</definedName>
    <definedName name="dgfvalko" localSheetId="8">#REF!</definedName>
    <definedName name="dgfvalko" localSheetId="6">#REF!</definedName>
    <definedName name="dgfvalko">#REF!</definedName>
    <definedName name="dhgoe" localSheetId="9">#REF!</definedName>
    <definedName name="dhgoe" localSheetId="8">#REF!</definedName>
    <definedName name="dhgoe" localSheetId="6">#REF!</definedName>
    <definedName name="dhgoe">#REF!</definedName>
    <definedName name="dia" localSheetId="9">#REF!</definedName>
    <definedName name="dia" localSheetId="8">#REF!</definedName>
    <definedName name="dia" localSheetId="6">#REF!</definedName>
    <definedName name="dia">#REF!</definedName>
    <definedName name="Dirección_Programa" localSheetId="9">[1]Datos!$A$3:$A$10</definedName>
    <definedName name="Dirección_Programa" localSheetId="4">[2]Datos!$A$3:$A$10</definedName>
    <definedName name="Dirección_Programa" localSheetId="6">[1]Datos!$A$3:$A$10</definedName>
    <definedName name="Dirección_Programa">[1]Datos!$A$3:$A$10</definedName>
    <definedName name="dklnfkpaso" localSheetId="9">#REF!</definedName>
    <definedName name="dklnfkpaso" localSheetId="8">#REF!</definedName>
    <definedName name="dklnfkpaso" localSheetId="6">#REF!</definedName>
    <definedName name="dklnfkpaso">#REF!</definedName>
    <definedName name="dsgafg" localSheetId="9">#REF!</definedName>
    <definedName name="dsgafg" localSheetId="8">#REF!</definedName>
    <definedName name="dsgafg" localSheetId="6">#REF!</definedName>
    <definedName name="dsgafg">#REF!</definedName>
    <definedName name="ec" localSheetId="9">#REF!</definedName>
    <definedName name="ec" localSheetId="8">#REF!</definedName>
    <definedName name="ec" localSheetId="6">#REF!</definedName>
    <definedName name="ec">#REF!</definedName>
    <definedName name="EEy" localSheetId="9">#REF!</definedName>
    <definedName name="EEy" localSheetId="8">#REF!</definedName>
    <definedName name="EEy" localSheetId="6">#REF!</definedName>
    <definedName name="EEy">#REF!</definedName>
    <definedName name="ef" localSheetId="9">#REF!</definedName>
    <definedName name="ef" localSheetId="8">#REF!</definedName>
    <definedName name="ef" localSheetId="6">#REF!</definedName>
    <definedName name="ef">#REF!</definedName>
    <definedName name="ERi" localSheetId="9">#REF!</definedName>
    <definedName name="ERi" localSheetId="8">#REF!</definedName>
    <definedName name="ERi" localSheetId="6">#REF!</definedName>
    <definedName name="ERi">#REF!</definedName>
    <definedName name="faiabs" localSheetId="9">#REF!</definedName>
    <definedName name="faiabs" localSheetId="8">#REF!</definedName>
    <definedName name="faiabs" localSheetId="6">#REF!</definedName>
    <definedName name="faiabs">#REF!</definedName>
    <definedName name="faiooa" localSheetId="9">#REF!</definedName>
    <definedName name="faiooa" localSheetId="8">#REF!</definedName>
    <definedName name="faiooa" localSheetId="6">#REF!</definedName>
    <definedName name="faiooa">#REF!</definedName>
    <definedName name="FAJDIO" localSheetId="9">#REF!</definedName>
    <definedName name="FAJDIO" localSheetId="8">#REF!</definedName>
    <definedName name="FAJDIO" localSheetId="6">#REF!</definedName>
    <definedName name="FAJDIO">#REF!</definedName>
    <definedName name="fapos" localSheetId="9">#REF!</definedName>
    <definedName name="fapos" localSheetId="8">#REF!</definedName>
    <definedName name="fapos" localSheetId="6">#REF!</definedName>
    <definedName name="fapos">#REF!</definedName>
    <definedName name="farag" localSheetId="9">#REF!</definedName>
    <definedName name="farag" localSheetId="8">#REF!</definedName>
    <definedName name="farag" localSheetId="6">#REF!</definedName>
    <definedName name="farag">#REF!</definedName>
    <definedName name="fasa" localSheetId="9">#REF!</definedName>
    <definedName name="fasa" localSheetId="8">#REF!</definedName>
    <definedName name="fasa" localSheetId="6">#REF!</definedName>
    <definedName name="fasa">#REF!</definedName>
    <definedName name="fbastrf" localSheetId="9">#REF!</definedName>
    <definedName name="fbastrf" localSheetId="8">#REF!</definedName>
    <definedName name="fbastrf" localSheetId="6">#REF!</definedName>
    <definedName name="fbastrf">#REF!</definedName>
    <definedName name="fdgawtr" localSheetId="9">#REF!</definedName>
    <definedName name="fdgawtr" localSheetId="8">#REF!</definedName>
    <definedName name="fdgawtr" localSheetId="6">#REF!</definedName>
    <definedName name="fdgawtr">#REF!</definedName>
    <definedName name="FDGBSD" localSheetId="9">#REF!</definedName>
    <definedName name="FDGBSD" localSheetId="8">#REF!</definedName>
    <definedName name="FDGBSD" localSheetId="6">#REF!</definedName>
    <definedName name="FDGBSD">#REF!</definedName>
    <definedName name="FDJAOIA" localSheetId="9">#REF!</definedName>
    <definedName name="FDJAOIA" localSheetId="8">#REF!</definedName>
    <definedName name="FDJAOIA" localSheetId="6">#REF!</definedName>
    <definedName name="FDJAOIA">#REF!</definedName>
    <definedName name="fgn" localSheetId="9">#REF!</definedName>
    <definedName name="fgn" localSheetId="8">#REF!</definedName>
    <definedName name="fgn" localSheetId="6">#REF!</definedName>
    <definedName name="fgn">#REF!</definedName>
    <definedName name="FGS" localSheetId="9">#REF!</definedName>
    <definedName name="FGS" localSheetId="8">#REF!</definedName>
    <definedName name="FGS" localSheetId="6">#REF!</definedName>
    <definedName name="FGS">#REF!</definedName>
    <definedName name="FGSA" localSheetId="9">#REF!</definedName>
    <definedName name="FGSA" localSheetId="8">#REF!</definedName>
    <definedName name="FGSA" localSheetId="6">#REF!</definedName>
    <definedName name="FGSA">#REF!</definedName>
    <definedName name="FGSEAT" localSheetId="9">#REF!</definedName>
    <definedName name="FGSEAT" localSheetId="8">#REF!</definedName>
    <definedName name="FGSEAT" localSheetId="6">#REF!</definedName>
    <definedName name="FGSEAT">#REF!</definedName>
    <definedName name="fhbseqa" localSheetId="9">#REF!</definedName>
    <definedName name="fhbseqa" localSheetId="8">#REF!</definedName>
    <definedName name="fhbseqa" localSheetId="6">#REF!</definedName>
    <definedName name="fhbseqa">#REF!</definedName>
    <definedName name="FIAKIA" localSheetId="9">#REF!</definedName>
    <definedName name="FIAKIA" localSheetId="8">#REF!</definedName>
    <definedName name="FIAKIA" localSheetId="6">#REF!</definedName>
    <definedName name="FIAKIA">#REF!</definedName>
    <definedName name="fjoiaie" localSheetId="9">#REF!</definedName>
    <definedName name="fjoiaie" localSheetId="8">#REF!</definedName>
    <definedName name="fjoiaie" localSheetId="6">#REF!</definedName>
    <definedName name="fjoiaie">#REF!</definedName>
    <definedName name="fkoaioa" localSheetId="9">#REF!</definedName>
    <definedName name="fkoaioa" localSheetId="8">#REF!</definedName>
    <definedName name="fkoaioa" localSheetId="6">#REF!</definedName>
    <definedName name="fkoaioa">#REF!</definedName>
    <definedName name="fnsdg" localSheetId="9">#REF!</definedName>
    <definedName name="fnsdg" localSheetId="8">#REF!</definedName>
    <definedName name="fnsdg" localSheetId="6">#REF!</definedName>
    <definedName name="fnsdg">#REF!</definedName>
    <definedName name="foawois" localSheetId="9">#REF!</definedName>
    <definedName name="foawois" localSheetId="8">#REF!</definedName>
    <definedName name="foawois" localSheetId="6">#REF!</definedName>
    <definedName name="foawois">#REF!</definedName>
    <definedName name="frt" localSheetId="9">#REF!</definedName>
    <definedName name="frt" localSheetId="8">#REF!</definedName>
    <definedName name="frt" localSheetId="6">#REF!</definedName>
    <definedName name="frt">#REF!</definedName>
    <definedName name="g" localSheetId="9">#REF!</definedName>
    <definedName name="g" localSheetId="8">#REF!</definedName>
    <definedName name="g" localSheetId="6">#REF!</definedName>
    <definedName name="g">#REF!</definedName>
    <definedName name="gadwrfae" localSheetId="9">#REF!</definedName>
    <definedName name="gadwrfae" localSheetId="8">#REF!</definedName>
    <definedName name="gadwrfae" localSheetId="6">#REF!</definedName>
    <definedName name="gadwrfae">#REF!</definedName>
    <definedName name="gafii" localSheetId="9">#REF!</definedName>
    <definedName name="gafii" localSheetId="8">#REF!</definedName>
    <definedName name="gafii" localSheetId="6">#REF!</definedName>
    <definedName name="gafii">#REF!</definedName>
    <definedName name="gahretws" localSheetId="9">#REF!</definedName>
    <definedName name="gahretws" localSheetId="8">#REF!</definedName>
    <definedName name="gahretws" localSheetId="6">#REF!</definedName>
    <definedName name="gahretws">#REF!</definedName>
    <definedName name="GAR" localSheetId="9">#REF!</definedName>
    <definedName name="GAR" localSheetId="8">#REF!</definedName>
    <definedName name="GAR" localSheetId="6">#REF!</definedName>
    <definedName name="GAR">#REF!</definedName>
    <definedName name="gara" localSheetId="9">#REF!</definedName>
    <definedName name="gara" localSheetId="8">#REF!</definedName>
    <definedName name="gara" localSheetId="6">#REF!</definedName>
    <definedName name="gara">#REF!</definedName>
    <definedName name="garaeu" localSheetId="9">#REF!</definedName>
    <definedName name="garaeu" localSheetId="8">#REF!</definedName>
    <definedName name="garaeu" localSheetId="6">#REF!</definedName>
    <definedName name="garaeu">#REF!</definedName>
    <definedName name="gareaw" localSheetId="9">#REF!</definedName>
    <definedName name="gareaw" localSheetId="8">#REF!</definedName>
    <definedName name="gareaw" localSheetId="6">#REF!</definedName>
    <definedName name="gareaw">#REF!</definedName>
    <definedName name="garnhgu" localSheetId="9">#REF!</definedName>
    <definedName name="garnhgu" localSheetId="8">#REF!</definedName>
    <definedName name="garnhgu" localSheetId="6">#REF!</definedName>
    <definedName name="garnhgu">#REF!</definedName>
    <definedName name="gasgar" localSheetId="9">#REF!</definedName>
    <definedName name="gasgar" localSheetId="8">#REF!</definedName>
    <definedName name="gasgar" localSheetId="6">#REF!</definedName>
    <definedName name="gasgar">#REF!</definedName>
    <definedName name="GBARA" localSheetId="9">#REF!</definedName>
    <definedName name="GBARA" localSheetId="8">#REF!</definedName>
    <definedName name="GBARA" localSheetId="6">#REF!</definedName>
    <definedName name="GBARA">#REF!</definedName>
    <definedName name="gdaraewr" localSheetId="9">#REF!</definedName>
    <definedName name="gdaraewr" localSheetId="8">#REF!</definedName>
    <definedName name="gdaraewr" localSheetId="6">#REF!</definedName>
    <definedName name="gdaraewr">#REF!</definedName>
    <definedName name="GDEAR" localSheetId="9">#REF!</definedName>
    <definedName name="GDEAR" localSheetId="8">#REF!</definedName>
    <definedName name="GDEAR" localSheetId="6">#REF!</definedName>
    <definedName name="GDEAR">#REF!</definedName>
    <definedName name="ge" localSheetId="9">#REF!</definedName>
    <definedName name="ge" localSheetId="8">#REF!</definedName>
    <definedName name="ge" localSheetId="6">#REF!</definedName>
    <definedName name="ge">#REF!</definedName>
    <definedName name="gestio" localSheetId="9">#REF!</definedName>
    <definedName name="gestio" localSheetId="8">#REF!</definedName>
    <definedName name="gestio" localSheetId="6">#REF!</definedName>
    <definedName name="gestio">#REF!</definedName>
    <definedName name="Gestión_contratos" localSheetId="6">#REF!</definedName>
    <definedName name="Gestión_contratos">#REF!</definedName>
    <definedName name="get" localSheetId="9">#REF!</definedName>
    <definedName name="get" localSheetId="8">#REF!</definedName>
    <definedName name="get" localSheetId="6">#REF!</definedName>
    <definedName name="get">#REF!</definedName>
    <definedName name="geti" localSheetId="9">#REF!</definedName>
    <definedName name="geti" localSheetId="8">#REF!</definedName>
    <definedName name="geti" localSheetId="6">#REF!</definedName>
    <definedName name="geti">#REF!</definedName>
    <definedName name="getio" localSheetId="9">#REF!</definedName>
    <definedName name="getio" localSheetId="8">#REF!</definedName>
    <definedName name="getio" localSheetId="6">#REF!</definedName>
    <definedName name="getio">#REF!</definedName>
    <definedName name="gfaoiau" localSheetId="9">#REF!</definedName>
    <definedName name="gfaoiau" localSheetId="8">#REF!</definedName>
    <definedName name="gfaoiau" localSheetId="6">#REF!</definedName>
    <definedName name="gfaoiau">#REF!</definedName>
    <definedName name="ghseryh" localSheetId="9">#REF!</definedName>
    <definedName name="ghseryh" localSheetId="8">#REF!</definedName>
    <definedName name="ghseryh" localSheetId="6">#REF!</definedName>
    <definedName name="ghseryh">#REF!</definedName>
    <definedName name="GHT" localSheetId="9">#REF!</definedName>
    <definedName name="GHT" localSheetId="8">#REF!</definedName>
    <definedName name="GHT" localSheetId="6">#REF!</definedName>
    <definedName name="GHT">#REF!</definedName>
    <definedName name="ghy" localSheetId="9">#REF!</definedName>
    <definedName name="ghy" localSheetId="8">#REF!</definedName>
    <definedName name="ghy" localSheetId="6">#REF!</definedName>
    <definedName name="ghy">#REF!</definedName>
    <definedName name="gjery" localSheetId="9">#REF!</definedName>
    <definedName name="gjery" localSheetId="8">#REF!</definedName>
    <definedName name="gjery" localSheetId="6">#REF!</definedName>
    <definedName name="gjery">#REF!</definedName>
    <definedName name="gkjjhe" localSheetId="9">#REF!</definedName>
    <definedName name="gkjjhe" localSheetId="8">#REF!</definedName>
    <definedName name="gkjjhe" localSheetId="6">#REF!</definedName>
    <definedName name="gkjjhe">#REF!</definedName>
    <definedName name="gnaskj" localSheetId="9">#REF!</definedName>
    <definedName name="gnaskj" localSheetId="8">#REF!</definedName>
    <definedName name="gnaskj" localSheetId="6">#REF!</definedName>
    <definedName name="gnaskj">#REF!</definedName>
    <definedName name="gre" localSheetId="9">#REF!</definedName>
    <definedName name="gre" localSheetId="8">#REF!</definedName>
    <definedName name="gre" localSheetId="6">#REF!</definedName>
    <definedName name="gre">#REF!</definedName>
    <definedName name="gs" localSheetId="9">#REF!</definedName>
    <definedName name="gs" localSheetId="8">#REF!</definedName>
    <definedName name="gs" localSheetId="6">#REF!</definedName>
    <definedName name="gs">#REF!</definedName>
    <definedName name="gsaegr" localSheetId="9">#REF!</definedName>
    <definedName name="gsaegr" localSheetId="8">#REF!</definedName>
    <definedName name="gsaegr" localSheetId="6">#REF!</definedName>
    <definedName name="gsaegr">#REF!</definedName>
    <definedName name="gsnig" localSheetId="9">#REF!</definedName>
    <definedName name="gsnig" localSheetId="8">#REF!</definedName>
    <definedName name="gsnig" localSheetId="6">#REF!</definedName>
    <definedName name="gsnig">#REF!</definedName>
    <definedName name="gt" localSheetId="9">#REF!</definedName>
    <definedName name="gt" localSheetId="8">#REF!</definedName>
    <definedName name="gt" localSheetId="6">#REF!</definedName>
    <definedName name="gt">#REF!</definedName>
    <definedName name="GVRT" localSheetId="9">#REF!</definedName>
    <definedName name="GVRT" localSheetId="8">#REF!</definedName>
    <definedName name="GVRT" localSheetId="6">#REF!</definedName>
    <definedName name="GVRT">#REF!</definedName>
    <definedName name="hbarew" localSheetId="9">#REF!</definedName>
    <definedName name="hbarew" localSheetId="8">#REF!</definedName>
    <definedName name="hbarew" localSheetId="6">#REF!</definedName>
    <definedName name="hbarew">#REF!</definedName>
    <definedName name="HH" localSheetId="9">#REF!</definedName>
    <definedName name="HH" localSheetId="8">#REF!</definedName>
    <definedName name="HH" localSheetId="6">#REF!</definedName>
    <definedName name="HH">#REF!</definedName>
    <definedName name="hlire" localSheetId="9">#REF!</definedName>
    <definedName name="hlire" localSheetId="8">#REF!</definedName>
    <definedName name="hlire" localSheetId="6">#REF!</definedName>
    <definedName name="hlire">#REF!</definedName>
    <definedName name="HT" localSheetId="9">#REF!</definedName>
    <definedName name="HT" localSheetId="8">#REF!</definedName>
    <definedName name="HT" localSheetId="6">#REF!</definedName>
    <definedName name="HT">#REF!</definedName>
    <definedName name="hy" localSheetId="9">#REF!</definedName>
    <definedName name="hy" localSheetId="8">#REF!</definedName>
    <definedName name="hy" localSheetId="6">#REF!</definedName>
    <definedName name="hy">#REF!</definedName>
    <definedName name="ii" localSheetId="9">#REF!</definedName>
    <definedName name="ii" localSheetId="8">#REF!</definedName>
    <definedName name="ii" localSheetId="6">#REF!</definedName>
    <definedName name="ii">#REF!</definedName>
    <definedName name="jfoadue" localSheetId="9">#REF!</definedName>
    <definedName name="jfoadue" localSheetId="8">#REF!</definedName>
    <definedName name="jfoadue" localSheetId="6">#REF!</definedName>
    <definedName name="jfoadue">#REF!</definedName>
    <definedName name="jgut" localSheetId="9">#REF!</definedName>
    <definedName name="jgut" localSheetId="8">#REF!</definedName>
    <definedName name="jgut" localSheetId="6">#REF!</definedName>
    <definedName name="jgut">#REF!</definedName>
    <definedName name="JH" localSheetId="9">#REF!</definedName>
    <definedName name="JH" localSheetId="8">#REF!</definedName>
    <definedName name="JH" localSheetId="6">#REF!</definedName>
    <definedName name="JH">#REF!</definedName>
    <definedName name="jim" localSheetId="9">#REF!</definedName>
    <definedName name="jim" localSheetId="8">#REF!</definedName>
    <definedName name="jim" localSheetId="6">#REF!</definedName>
    <definedName name="jim">#REF!</definedName>
    <definedName name="jkaofoa" localSheetId="9">#REF!</definedName>
    <definedName name="jkaofoa" localSheetId="8">#REF!</definedName>
    <definedName name="jkaofoa" localSheetId="6">#REF!</definedName>
    <definedName name="jkaofoa">#REF!</definedName>
    <definedName name="jkoaiu" localSheetId="9">#REF!</definedName>
    <definedName name="jkoaiu" localSheetId="8">#REF!</definedName>
    <definedName name="jkoaiu" localSheetId="6">#REF!</definedName>
    <definedName name="jkoaiu">#REF!</definedName>
    <definedName name="joidfai" localSheetId="9">#REF!</definedName>
    <definedName name="joidfai" localSheetId="8">#REF!</definedName>
    <definedName name="joidfai" localSheetId="6">#REF!</definedName>
    <definedName name="joidfai">#REF!</definedName>
    <definedName name="jui" localSheetId="9">#REF!</definedName>
    <definedName name="jui" localSheetId="8">#REF!</definedName>
    <definedName name="jui" localSheetId="6">#REF!</definedName>
    <definedName name="jui">#REF!</definedName>
    <definedName name="JUId" localSheetId="9">#REF!</definedName>
    <definedName name="JUId" localSheetId="8">#REF!</definedName>
    <definedName name="JUId" localSheetId="6">#REF!</definedName>
    <definedName name="JUId">#REF!</definedName>
    <definedName name="kdissa" localSheetId="9">#REF!</definedName>
    <definedName name="kdissa" localSheetId="8">#REF!</definedName>
    <definedName name="kdissa" localSheetId="6">#REF!</definedName>
    <definedName name="kdissa">#REF!</definedName>
    <definedName name="kfoaosue" localSheetId="9">#REF!</definedName>
    <definedName name="kfoaosue" localSheetId="8">#REF!</definedName>
    <definedName name="kfoaosue" localSheetId="6">#REF!</definedName>
    <definedName name="kfoaosue">#REF!</definedName>
    <definedName name="kgkuer" localSheetId="9">#REF!</definedName>
    <definedName name="kgkuer" localSheetId="8">#REF!</definedName>
    <definedName name="kgkuer" localSheetId="6">#REF!</definedName>
    <definedName name="kgkuer">#REF!</definedName>
    <definedName name="ki" localSheetId="9">#REF!</definedName>
    <definedName name="ki" localSheetId="8">#REF!</definedName>
    <definedName name="ki" localSheetId="6">#REF!</definedName>
    <definedName name="ki">#REF!</definedName>
    <definedName name="klddjgfas" localSheetId="9">#REF!</definedName>
    <definedName name="klddjgfas" localSheetId="8">#REF!</definedName>
    <definedName name="klddjgfas" localSheetId="6">#REF!</definedName>
    <definedName name="klddjgfas">#REF!</definedName>
    <definedName name="kldiao" localSheetId="9">#REF!</definedName>
    <definedName name="kldiao" localSheetId="8">#REF!</definedName>
    <definedName name="kldiao" localSheetId="6">#REF!</definedName>
    <definedName name="kldiao">#REF!</definedName>
    <definedName name="klfoaiwsa" localSheetId="9">#REF!</definedName>
    <definedName name="klfoaiwsa" localSheetId="8">#REF!</definedName>
    <definedName name="klfoaiwsa" localSheetId="6">#REF!</definedName>
    <definedName name="klfoaiwsa">#REF!</definedName>
    <definedName name="KVGHBAS" localSheetId="9">#REF!</definedName>
    <definedName name="KVGHBAS" localSheetId="8">#REF!</definedName>
    <definedName name="KVGHBAS" localSheetId="6">#REF!</definedName>
    <definedName name="KVGHBAS">#REF!</definedName>
    <definedName name="lahfaw" localSheetId="9">#REF!+#REF!</definedName>
    <definedName name="lahfaw" localSheetId="8">#REF!+#REF!</definedName>
    <definedName name="lahfaw" localSheetId="6">#REF!+#REF!</definedName>
    <definedName name="lahfaw">#REF!+#REF!</definedName>
    <definedName name="lkhot" localSheetId="9">#REF!</definedName>
    <definedName name="lkhot" localSheetId="8">#REF!</definedName>
    <definedName name="lkhot" localSheetId="6">#REF!</definedName>
    <definedName name="lkhot">#REF!</definedName>
    <definedName name="loerjt" localSheetId="9">#REF!</definedName>
    <definedName name="loerjt" localSheetId="8">#REF!</definedName>
    <definedName name="loerjt" localSheetId="6">#REF!</definedName>
    <definedName name="loerjt">#REF!</definedName>
    <definedName name="Man" localSheetId="9">#REF!</definedName>
    <definedName name="Man" localSheetId="8">#REF!</definedName>
    <definedName name="Man" localSheetId="6">#REF!</definedName>
    <definedName name="Man">#REF!</definedName>
    <definedName name="mbntitr" localSheetId="9">#REF!</definedName>
    <definedName name="mbntitr" localSheetId="8">#REF!</definedName>
    <definedName name="mbntitr" localSheetId="6">#REF!</definedName>
    <definedName name="mbntitr">#REF!</definedName>
    <definedName name="mjm" localSheetId="9">#REF!</definedName>
    <definedName name="mjm" localSheetId="8">#REF!</definedName>
    <definedName name="mjm" localSheetId="6">#REF!</definedName>
    <definedName name="mjm">#REF!</definedName>
    <definedName name="mlo" localSheetId="9">#REF!</definedName>
    <definedName name="mlo" localSheetId="8">#REF!</definedName>
    <definedName name="mlo" localSheetId="6">#REF!</definedName>
    <definedName name="mlo">#REF!</definedName>
    <definedName name="mnklfdsa" localSheetId="9">#REF!</definedName>
    <definedName name="mnklfdsa" localSheetId="8">#REF!</definedName>
    <definedName name="mnklfdsa" localSheetId="6">#REF!</definedName>
    <definedName name="mnklfdsa">#REF!</definedName>
    <definedName name="Modificaciones_Finiquitos_Modalidad" localSheetId="6">#REF!</definedName>
    <definedName name="Modificaciones_Finiquitos_Modalidad">#REF!</definedName>
    <definedName name="Modificaciones_Finiquitos_Tipo" localSheetId="6">#REF!</definedName>
    <definedName name="Modificaciones_Finiquitos_Tipo">#REF!</definedName>
    <definedName name="molugfs" localSheetId="9">#REF!</definedName>
    <definedName name="molugfs" localSheetId="8">#REF!</definedName>
    <definedName name="molugfs" localSheetId="6">#REF!</definedName>
    <definedName name="molugfs">#REF!</definedName>
    <definedName name="nbjegha" localSheetId="9">#REF!</definedName>
    <definedName name="nbjegha" localSheetId="8">#REF!</definedName>
    <definedName name="nbjegha" localSheetId="6">#REF!</definedName>
    <definedName name="nbjegha">#REF!</definedName>
    <definedName name="nbut" localSheetId="9">#REF!</definedName>
    <definedName name="nbut" localSheetId="8">#REF!</definedName>
    <definedName name="nbut" localSheetId="6">#REF!</definedName>
    <definedName name="nbut">#REF!</definedName>
    <definedName name="nbuye" localSheetId="9">#REF!</definedName>
    <definedName name="nbuye" localSheetId="8">#REF!</definedName>
    <definedName name="nbuye" localSheetId="6">#REF!</definedName>
    <definedName name="nbuye">#REF!</definedName>
    <definedName name="ngdhdssw" localSheetId="9">#REF!</definedName>
    <definedName name="ngdhdssw" localSheetId="8">#REF!</definedName>
    <definedName name="ngdhdssw" localSheetId="6">#REF!</definedName>
    <definedName name="ngdhdssw">#REF!</definedName>
    <definedName name="ngfjlsh" localSheetId="9">#REF!</definedName>
    <definedName name="ngfjlsh" localSheetId="8">#REF!</definedName>
    <definedName name="ngfjlsh" localSheetId="6">#REF!</definedName>
    <definedName name="ngfjlsh">#REF!</definedName>
    <definedName name="ngss" localSheetId="9">#REF!</definedName>
    <definedName name="ngss" localSheetId="8">#REF!</definedName>
    <definedName name="ngss" localSheetId="6">#REF!</definedName>
    <definedName name="ngss">#REF!</definedName>
    <definedName name="nhedt" localSheetId="9">#REF!</definedName>
    <definedName name="nhedt" localSheetId="8">#REF!</definedName>
    <definedName name="nhedt" localSheetId="6">#REF!</definedName>
    <definedName name="nhedt">#REF!</definedName>
    <definedName name="nmu" localSheetId="9">#REF!</definedName>
    <definedName name="nmu" localSheetId="8">#REF!</definedName>
    <definedName name="nmu" localSheetId="6">#REF!</definedName>
    <definedName name="nmu">#REF!</definedName>
    <definedName name="nny" localSheetId="9">#REF!</definedName>
    <definedName name="nny" localSheetId="8">#REF!</definedName>
    <definedName name="nny" localSheetId="6">#REF!</definedName>
    <definedName name="nny">#REF!</definedName>
    <definedName name="nsgaewq" localSheetId="9">#REF!</definedName>
    <definedName name="nsgaewq" localSheetId="8">#REF!</definedName>
    <definedName name="nsgaewq" localSheetId="6">#REF!</definedName>
    <definedName name="nsgaewq">#REF!</definedName>
    <definedName name="ntfyu" localSheetId="9">#REF!</definedName>
    <definedName name="ntfyu" localSheetId="8">#REF!</definedName>
    <definedName name="ntfyu" localSheetId="6">#REF!</definedName>
    <definedName name="ntfyu">#REF!</definedName>
    <definedName name="nyu" localSheetId="9">#REF!</definedName>
    <definedName name="nyu" localSheetId="8">#REF!</definedName>
    <definedName name="nyu" localSheetId="6">#REF!</definedName>
    <definedName name="nyu">#REF!</definedName>
    <definedName name="Procedimientos_administrativos" localSheetId="9">#REF!</definedName>
    <definedName name="Procedimientos_administrativos" localSheetId="8">#REF!</definedName>
    <definedName name="Procedimientos_administrativos" localSheetId="6">#REF!</definedName>
    <definedName name="Procedimientos_administrativos">#REF!</definedName>
    <definedName name="qu" localSheetId="9">#REF!</definedName>
    <definedName name="qu" localSheetId="8">#REF!</definedName>
    <definedName name="qu" localSheetId="6">#REF!</definedName>
    <definedName name="qu">#REF!</definedName>
    <definedName name="qw" localSheetId="9">#REF!</definedName>
    <definedName name="qw" localSheetId="8">#REF!</definedName>
    <definedName name="qw" localSheetId="6">#REF!</definedName>
    <definedName name="qw">#REF!</definedName>
    <definedName name="re" localSheetId="9">#REF!</definedName>
    <definedName name="re" localSheetId="8">#REF!</definedName>
    <definedName name="re" localSheetId="6">#REF!</definedName>
    <definedName name="re">#REF!</definedName>
    <definedName name="Resultados" localSheetId="9">'[3]Acciones de mejora'!$F$6:$F$16</definedName>
    <definedName name="Resultados">'[4]Acciones de mejora'!$F$6:$F$16</definedName>
    <definedName name="rf" localSheetId="9">#REF!</definedName>
    <definedName name="rf" localSheetId="8">#REF!</definedName>
    <definedName name="rf" localSheetId="6">#REF!</definedName>
    <definedName name="rf">#REF!</definedName>
    <definedName name="rfgy" localSheetId="9">#REF!</definedName>
    <definedName name="rfgy" localSheetId="8">#REF!</definedName>
    <definedName name="rfgy" localSheetId="6">#REF!</definedName>
    <definedName name="rfgy">#REF!</definedName>
    <definedName name="rr" localSheetId="9">#REF!</definedName>
    <definedName name="rr" localSheetId="8">#REF!</definedName>
    <definedName name="rr" localSheetId="6">#REF!</definedName>
    <definedName name="rr">#REF!</definedName>
    <definedName name="sa" localSheetId="9">#REF!</definedName>
    <definedName name="sa" localSheetId="8">#REF!</definedName>
    <definedName name="sa" localSheetId="6">#REF!</definedName>
    <definedName name="sa">#REF!</definedName>
    <definedName name="sadgawr" localSheetId="9">#REF!</definedName>
    <definedName name="sadgawr" localSheetId="8">#REF!</definedName>
    <definedName name="sadgawr" localSheetId="6">#REF!</definedName>
    <definedName name="sadgawr">#REF!</definedName>
    <definedName name="sadklfrha" localSheetId="9">#REF!</definedName>
    <definedName name="sadklfrha" localSheetId="8">#REF!</definedName>
    <definedName name="sadklfrha" localSheetId="6">#REF!</definedName>
    <definedName name="sadklfrha">#REF!</definedName>
    <definedName name="safaera" localSheetId="9">#REF!</definedName>
    <definedName name="safaera" localSheetId="8">#REF!</definedName>
    <definedName name="safaera" localSheetId="6">#REF!</definedName>
    <definedName name="safaera">#REF!</definedName>
    <definedName name="sdfakse" localSheetId="9">#REF!</definedName>
    <definedName name="sdfakse" localSheetId="8">#REF!</definedName>
    <definedName name="sdfakse" localSheetId="6">#REF!</definedName>
    <definedName name="sdfakse">#REF!</definedName>
    <definedName name="sdjaJKOA" localSheetId="9">#REF!</definedName>
    <definedName name="sdjaJKOA" localSheetId="8">#REF!</definedName>
    <definedName name="sdjaJKOA" localSheetId="6">#REF!</definedName>
    <definedName name="sdjaJKOA">#REF!</definedName>
    <definedName name="SFW" localSheetId="9">#REF!</definedName>
    <definedName name="SFW" localSheetId="8">#REF!</definedName>
    <definedName name="SFW" localSheetId="6">#REF!</definedName>
    <definedName name="SFW">#REF!</definedName>
    <definedName name="sia" localSheetId="9">#REF!</definedName>
    <definedName name="sia" localSheetId="8">#REF!</definedName>
    <definedName name="sia" localSheetId="6">#REF!</definedName>
    <definedName name="sia">#REF!</definedName>
    <definedName name="te" localSheetId="9">#REF!</definedName>
    <definedName name="te" localSheetId="8">#REF!</definedName>
    <definedName name="te" localSheetId="6">#REF!</definedName>
    <definedName name="te">#REF!</definedName>
    <definedName name="tg" localSheetId="9">#REF!</definedName>
    <definedName name="tg" localSheetId="8">#REF!</definedName>
    <definedName name="tg" localSheetId="6">#REF!</definedName>
    <definedName name="tg">#REF!</definedName>
    <definedName name="TI" localSheetId="9">#REF!</definedName>
    <definedName name="TI" localSheetId="8">#REF!</definedName>
    <definedName name="TI" localSheetId="6">#REF!</definedName>
    <definedName name="TI">#REF!</definedName>
    <definedName name="tr" localSheetId="9">#REF!</definedName>
    <definedName name="tr" localSheetId="8">#REF!</definedName>
    <definedName name="tr" localSheetId="6">#REF!</definedName>
    <definedName name="tr">#REF!</definedName>
    <definedName name="tra" localSheetId="9">#REF!</definedName>
    <definedName name="tra" localSheetId="8">#REF!</definedName>
    <definedName name="tra" localSheetId="6">#REF!</definedName>
    <definedName name="tra">#REF!</definedName>
    <definedName name="tre" localSheetId="9">#REF!</definedName>
    <definedName name="tre" localSheetId="8">#REF!</definedName>
    <definedName name="tre" localSheetId="6">#REF!</definedName>
    <definedName name="tre">#REF!</definedName>
    <definedName name="TRYu" localSheetId="9">#REF!</definedName>
    <definedName name="TRYu" localSheetId="8">#REF!</definedName>
    <definedName name="TRYu" localSheetId="6">#REF!</definedName>
    <definedName name="TRYu">#REF!</definedName>
    <definedName name="tt" localSheetId="9">#REF!</definedName>
    <definedName name="tt" localSheetId="8">#REF!</definedName>
    <definedName name="tt" localSheetId="6">#REF!</definedName>
    <definedName name="tt">#REF!</definedName>
    <definedName name="tu" localSheetId="9">#REF!</definedName>
    <definedName name="tu" localSheetId="8">#REF!</definedName>
    <definedName name="tu" localSheetId="6">#REF!</definedName>
    <definedName name="tu">#REF!</definedName>
    <definedName name="ty" localSheetId="9">#REF!</definedName>
    <definedName name="ty" localSheetId="8">#REF!</definedName>
    <definedName name="ty" localSheetId="6">#REF!</definedName>
    <definedName name="ty">#REF!</definedName>
    <definedName name="Type" localSheetId="9">#REF!</definedName>
    <definedName name="Type" localSheetId="6">#REF!</definedName>
    <definedName name="Type">#REF!</definedName>
    <definedName name="uel" localSheetId="9">#REF!</definedName>
    <definedName name="uel" localSheetId="8">#REF!</definedName>
    <definedName name="uel" localSheetId="6">#REF!</definedName>
    <definedName name="uel">#REF!</definedName>
    <definedName name="ui" localSheetId="9">#REF!</definedName>
    <definedName name="ui" localSheetId="8">#REF!</definedName>
    <definedName name="ui" localSheetId="6">#REF!</definedName>
    <definedName name="ui">#REF!</definedName>
    <definedName name="uio" localSheetId="9">#REF!</definedName>
    <definedName name="uio" localSheetId="8">#REF!</definedName>
    <definedName name="uio" localSheetId="6">#REF!</definedName>
    <definedName name="uio">#REF!</definedName>
    <definedName name="uj" localSheetId="9">#REF!</definedName>
    <definedName name="uj" localSheetId="8">#REF!</definedName>
    <definedName name="uj" localSheetId="6">#REF!</definedName>
    <definedName name="uj">#REF!</definedName>
    <definedName name="Uno">[5]Datos!$A$2:$A$3</definedName>
    <definedName name="up" localSheetId="6">DSA!$G$11</definedName>
    <definedName name="VADFA" localSheetId="9">#REF!</definedName>
    <definedName name="VADFA" localSheetId="8">#REF!</definedName>
    <definedName name="VADFA" localSheetId="6">#REF!</definedName>
    <definedName name="VADFA">#REF!</definedName>
    <definedName name="Valoraciones_de_solicitudes_PPSA" localSheetId="9">#REF!</definedName>
    <definedName name="Valoraciones_de_solicitudes_PPSA" localSheetId="8">#REF!</definedName>
    <definedName name="Valoraciones_de_solicitudes_PPSA" localSheetId="6">#REF!</definedName>
    <definedName name="Valoraciones_de_solicitudes_PPSA">#REF!</definedName>
    <definedName name="vARFA" localSheetId="9">#REF!</definedName>
    <definedName name="vARFA" localSheetId="8">#REF!</definedName>
    <definedName name="vARFA" localSheetId="6">#REF!</definedName>
    <definedName name="vARFA">#REF!</definedName>
    <definedName name="vbfrgtws" localSheetId="9">#REF!</definedName>
    <definedName name="vbfrgtws" localSheetId="8">#REF!</definedName>
    <definedName name="vbfrgtws" localSheetId="6">#REF!</definedName>
    <definedName name="vbfrgtws">#REF!</definedName>
    <definedName name="VBG" localSheetId="9">#REF!</definedName>
    <definedName name="VBG" localSheetId="8">#REF!</definedName>
    <definedName name="VBG" localSheetId="6">#REF!</definedName>
    <definedName name="VBG">#REF!</definedName>
    <definedName name="vbm" localSheetId="9">#REF!</definedName>
    <definedName name="vbm" localSheetId="8">#REF!</definedName>
    <definedName name="vbm" localSheetId="6">#REF!</definedName>
    <definedName name="vbm">#REF!</definedName>
    <definedName name="vbsahts" localSheetId="9">#REF!</definedName>
    <definedName name="vbsahts" localSheetId="8">#REF!</definedName>
    <definedName name="vbsahts" localSheetId="6">#REF!</definedName>
    <definedName name="vbsahts">#REF!</definedName>
    <definedName name="vbtu" localSheetId="9">#REF!</definedName>
    <definedName name="vbtu" localSheetId="8">#REF!</definedName>
    <definedName name="vbtu" localSheetId="6">#REF!</definedName>
    <definedName name="vbtu">#REF!</definedName>
    <definedName name="vby" localSheetId="9">#REF!</definedName>
    <definedName name="vby" localSheetId="8">#REF!</definedName>
    <definedName name="vby" localSheetId="6">#REF!</definedName>
    <definedName name="vby">#REF!</definedName>
    <definedName name="vdaski" localSheetId="9">#REF!</definedName>
    <definedName name="vdaski" localSheetId="8">#REF!</definedName>
    <definedName name="vdaski" localSheetId="6">#REF!</definedName>
    <definedName name="vdaski">#REF!</definedName>
    <definedName name="vdre" localSheetId="9">#REF!</definedName>
    <definedName name="vdre" localSheetId="8">#REF!</definedName>
    <definedName name="vdre" localSheetId="6">#REF!</definedName>
    <definedName name="vdre">#REF!</definedName>
    <definedName name="vggsfg" localSheetId="9">#REF!</definedName>
    <definedName name="vggsfg" localSheetId="8">#REF!</definedName>
    <definedName name="vggsfg" localSheetId="6">#REF!</definedName>
    <definedName name="vggsfg">#REF!</definedName>
    <definedName name="vhgt" localSheetId="9">#REF!</definedName>
    <definedName name="vhgt" localSheetId="8">#REF!</definedName>
    <definedName name="vhgt" localSheetId="6">#REF!</definedName>
    <definedName name="vhgt">#REF!</definedName>
    <definedName name="Visitas_proyectos_Estado" localSheetId="6">#REF!</definedName>
    <definedName name="Visitas_proyectos_Estado">#REF!</definedName>
    <definedName name="Visitas_proyectos_Tipo" localSheetId="6">#REF!</definedName>
    <definedName name="Visitas_proyectos_Tipo">#REF!</definedName>
    <definedName name="VLDJFOA" localSheetId="9">#REF!</definedName>
    <definedName name="VLDJFOA" localSheetId="8">#REF!</definedName>
    <definedName name="VLDJFOA" localSheetId="6">#REF!</definedName>
    <definedName name="VLDJFOA">#REF!</definedName>
    <definedName name="vrtf" localSheetId="9">#REF!</definedName>
    <definedName name="vrtf" localSheetId="8">#REF!</definedName>
    <definedName name="vrtf" localSheetId="6">#REF!</definedName>
    <definedName name="vrtf">#REF!</definedName>
    <definedName name="vsga" localSheetId="9">#REF!</definedName>
    <definedName name="vsga" localSheetId="8">#REF!</definedName>
    <definedName name="vsga" localSheetId="6">#REF!</definedName>
    <definedName name="vsga">#REF!</definedName>
    <definedName name="vv" localSheetId="9">#REF!+#REF!</definedName>
    <definedName name="vv" localSheetId="8">#REF!+#REF!</definedName>
    <definedName name="vv" localSheetId="6">#REF!+#REF!</definedName>
    <definedName name="vv">#REF!+#REF!</definedName>
    <definedName name="we" localSheetId="9">#REF!</definedName>
    <definedName name="we" localSheetId="8">#REF!</definedName>
    <definedName name="we" localSheetId="6">#REF!</definedName>
    <definedName name="we">#REF!</definedName>
    <definedName name="wes" localSheetId="9">#REF!</definedName>
    <definedName name="wes" localSheetId="8">#REF!</definedName>
    <definedName name="wes" localSheetId="6">#REF!</definedName>
    <definedName name="wes">#REF!</definedName>
    <definedName name="ww" localSheetId="9">#REF!</definedName>
    <definedName name="ww" localSheetId="8">#REF!</definedName>
    <definedName name="ww" localSheetId="6">#REF!</definedName>
    <definedName name="ww">#REF!</definedName>
    <definedName name="x">[6]Datos!$A$2:$A$3</definedName>
    <definedName name="xc" localSheetId="9">#REF!</definedName>
    <definedName name="xc" localSheetId="8">#REF!</definedName>
    <definedName name="xc" localSheetId="6">#REF!</definedName>
    <definedName name="xc">#REF!</definedName>
    <definedName name="xgzsd" localSheetId="9">#REF!</definedName>
    <definedName name="xgzsd" localSheetId="8">#REF!</definedName>
    <definedName name="xgzsd" localSheetId="6">#REF!</definedName>
    <definedName name="xgzsd">#REF!</definedName>
    <definedName name="yh" localSheetId="9">#REF!</definedName>
    <definedName name="yh" localSheetId="8">#REF!</definedName>
    <definedName name="yh" localSheetId="6">#REF!</definedName>
    <definedName name="yh">#REF!</definedName>
    <definedName name="ZFDA" localSheetId="9">#REF!</definedName>
    <definedName name="ZFDA" localSheetId="8">#REF!</definedName>
    <definedName name="ZFDA" localSheetId="6">#REF!</definedName>
    <definedName name="ZFDA">#REF!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6" i="17" l="1"/>
  <c r="Q6" i="17"/>
  <c r="P6" i="17"/>
  <c r="O6" i="17"/>
  <c r="R4" i="17"/>
  <c r="Q4" i="17"/>
  <c r="P4" i="17"/>
  <c r="O4" i="17"/>
  <c r="R6" i="15" l="1"/>
  <c r="Q6" i="15"/>
  <c r="P6" i="15"/>
  <c r="O6" i="15"/>
  <c r="R4" i="15"/>
  <c r="Q4" i="15"/>
  <c r="P4" i="15"/>
  <c r="O4" i="15"/>
  <c r="S13" i="7" l="1"/>
  <c r="R13" i="7"/>
  <c r="Q13" i="7"/>
  <c r="P13" i="7"/>
  <c r="S12" i="7"/>
  <c r="R12" i="7"/>
  <c r="Q12" i="7"/>
  <c r="P12" i="7"/>
  <c r="S11" i="7"/>
  <c r="R11" i="7"/>
  <c r="Q11" i="7"/>
  <c r="P11" i="7"/>
  <c r="N7" i="6" l="1"/>
  <c r="R9" i="4" l="1"/>
  <c r="Q9" i="4"/>
  <c r="P9" i="4"/>
  <c r="O9" i="4"/>
  <c r="S7" i="2" l="1"/>
  <c r="R7" i="2"/>
  <c r="Q7" i="2"/>
  <c r="P7" i="2"/>
  <c r="S6" i="2"/>
  <c r="R6" i="2"/>
  <c r="Q6" i="2"/>
  <c r="P6" i="2"/>
  <c r="S4" i="2"/>
  <c r="R4" i="2"/>
  <c r="Q4" i="2"/>
  <c r="P4" i="2"/>
</calcChain>
</file>

<file path=xl/sharedStrings.xml><?xml version="1.0" encoding="utf-8"?>
<sst xmlns="http://schemas.openxmlformats.org/spreadsheetml/2006/main" count="1380" uniqueCount="469">
  <si>
    <t>Eje Estratégico</t>
  </si>
  <si>
    <t xml:space="preserve">Objetivo Estratégico </t>
  </si>
  <si>
    <t xml:space="preserve">Acción Estratégica </t>
  </si>
  <si>
    <t xml:space="preserve">Responsable </t>
  </si>
  <si>
    <t xml:space="preserve">Corresponsable </t>
  </si>
  <si>
    <t xml:space="preserve">Indicador </t>
  </si>
  <si>
    <t>Fórmula</t>
  </si>
  <si>
    <t xml:space="preserve">Definición </t>
  </si>
  <si>
    <t xml:space="preserve">Tipo de Indicador </t>
  </si>
  <si>
    <t xml:space="preserve">Periodo de Medición </t>
  </si>
  <si>
    <t xml:space="preserve">Instrumento </t>
  </si>
  <si>
    <t>Medios de Verificación</t>
  </si>
  <si>
    <t>Meta 2026</t>
  </si>
  <si>
    <t xml:space="preserve">Ponderación </t>
  </si>
  <si>
    <t xml:space="preserve">Programación de la Meta </t>
  </si>
  <si>
    <t xml:space="preserve">Observaciones </t>
  </si>
  <si>
    <t xml:space="preserve">I </t>
  </si>
  <si>
    <t>II</t>
  </si>
  <si>
    <t>III</t>
  </si>
  <si>
    <t xml:space="preserve">IV </t>
  </si>
  <si>
    <t>Gestión Institucional</t>
  </si>
  <si>
    <t>Consolidar las capacidades institucionales para el financiamiento ambiental, garantizando una gestión eficiente de recursos, un marco normativo robusto, talento humano calificado, y condiciones laborales adecuadas para el funcionamiento de la institución, orientados a mejorar la calidad del servicio ambiental o ecosistémico percibido por la población meta en el mediano plazo.</t>
  </si>
  <si>
    <t xml:space="preserve">Canalizar las necesidades y expectativas de los usuarios de los diferentes mecanismos de financiamiento.
</t>
  </si>
  <si>
    <t>Krisley Zamora Chaverri</t>
  </si>
  <si>
    <t>N/A</t>
  </si>
  <si>
    <t xml:space="preserve">Porcentaje de gestiones  atendidas (inconformidades, denuncias, consultas o sugerencias recibidas).  </t>
  </si>
  <si>
    <t>Número de gestiones atendidas/Número de gestiones recibidas * 100</t>
  </si>
  <si>
    <t>Entiéndanse gestiones por tipo como:  inconformidades, denuncias, consultas o sugerencias recibidas.</t>
  </si>
  <si>
    <t>Operativo</t>
  </si>
  <si>
    <t>Trimestral</t>
  </si>
  <si>
    <t>PAO</t>
  </si>
  <si>
    <t xml:space="preserve">Base de Datos de Control de Gestiones Anual. </t>
  </si>
  <si>
    <t>Porcentaje de actividades realizadas para el proceso de evaluación de la calidad de los servicios sustantivos brindados por la institución.</t>
  </si>
  <si>
    <t>Número de actividades estratégicas realizadas en el periodo/ número total de actividades programas * 100</t>
  </si>
  <si>
    <t xml:space="preserve">Mide la cantidad de actividades que realiza la Contraloría de Servicios con la finalidad de determinar el grado de percepción de la calidad de los servicios sustantivos  de clientes y usuarios de los programas sustantivos. </t>
  </si>
  <si>
    <t>Clave de Gestión</t>
  </si>
  <si>
    <t>Anual</t>
  </si>
  <si>
    <t xml:space="preserve">Informe de resultados de percepción de mecanismos del PPSA, Dirección de Fomento Forestal,                 comercialización de servicios ambientales. </t>
  </si>
  <si>
    <t xml:space="preserve">Porcentaje de sugerencias de mejora gestionadas. </t>
  </si>
  <si>
    <t xml:space="preserve">Número de sugerencias de mejora gestionada / Número de sugerencias recibidas *100 </t>
  </si>
  <si>
    <t xml:space="preserve">Son las acciones de mejora detectadas por el contralor en la prestación de servicios sustantivos de la institución; y pueden surgir del proceso de observación o incidencia de un usuario. </t>
  </si>
  <si>
    <t>Semestral</t>
  </si>
  <si>
    <t>Informe Anual de Labores a Secretaría Técnica de Contralorías de Servicios.</t>
  </si>
  <si>
    <t>Cantidad de actividades de posicionamiento</t>
  </si>
  <si>
    <t xml:space="preserve">Número de actividades de posicionamiento realizadas/ número de actividades programadas </t>
  </si>
  <si>
    <t>Mide el número de actividades de difusión, promoción y comunicación realizadas por la Contraloría de Servicios con la finalidad de fortalecer su posicionamiento institucional y acercar sus funciones a la ciudadanía.</t>
  </si>
  <si>
    <t>Listas de asistencias de participación en actividades de posicionamiento registros fotográficos o audiovisuales de las actividades.</t>
  </si>
  <si>
    <t>Objetivo Estratégico</t>
  </si>
  <si>
    <t>Acción Estratégica</t>
  </si>
  <si>
    <t>Responsable</t>
  </si>
  <si>
    <t>Corresponsable</t>
  </si>
  <si>
    <t>Indicador</t>
  </si>
  <si>
    <t>Definición</t>
  </si>
  <si>
    <t>Tipo de indicador</t>
  </si>
  <si>
    <t xml:space="preserve">Periodo de medición </t>
  </si>
  <si>
    <t>Instrumento</t>
  </si>
  <si>
    <t>Medios de verificación</t>
  </si>
  <si>
    <t>Programación de metas</t>
  </si>
  <si>
    <t>Observaciones</t>
  </si>
  <si>
    <t>Primer trimestre</t>
  </si>
  <si>
    <t>Segundo trimestre</t>
  </si>
  <si>
    <t>Tercer trimestre</t>
  </si>
  <si>
    <t>Cuarto trimestre</t>
  </si>
  <si>
    <t>Consolidar las capacidades institucionales para el financiamiento ambiental, garantizando una gestión eficiente de recursos, un marco normativo robusto y talento humano calificado, orientados a mejorar la calidad del servicio ambiental o ecosistémico percibido por la población meta.</t>
  </si>
  <si>
    <t>Brindar asesoría jurídica para el control de legalidad de los actos administrativos de la institución.</t>
  </si>
  <si>
    <t>Sergio Curioni Rampini</t>
  </si>
  <si>
    <t>Paula Fernández Rivera</t>
  </si>
  <si>
    <t>Cantidad de consultas técnico administrativas atendidas por tipo.</t>
  </si>
  <si>
    <t>Número de consultas técnico administrativas atendidas por tipo.</t>
  </si>
  <si>
    <t>Se refiere a cualquier consulta o criterio jurídico, emitido a instancia de un tercero.</t>
  </si>
  <si>
    <t xml:space="preserve">Operativo </t>
  </si>
  <si>
    <t>Base de datos de Control de Consultas Técnico Administrativo</t>
  </si>
  <si>
    <t xml:space="preserve">Base de datos de Control de Consultas Técnico Administrativo. </t>
  </si>
  <si>
    <t xml:space="preserve">Refiere a todas las consultas que se atienden desde la DAJ, ya sea de la Junta Directiva, Dirección Ejecutiva, Oficinas Regionales, Clientes externos, Proveduría, Comercialización, Financiero Contable, Notarios Externos, apoyo a otras instancias como Funbam, FBS, Redd +, entre otros. </t>
  </si>
  <si>
    <t>Cantidad normativa modificada.</t>
  </si>
  <si>
    <t xml:space="preserve">Número normativa modificada. </t>
  </si>
  <si>
    <t xml:space="preserve">Se refiere al conjunto de normas que se han modificado para la operación institucional, incluye: leyes, reglamentos, decretos, resoluciones de carácter general y manual de procedimientos. </t>
  </si>
  <si>
    <t xml:space="preserve">Expediente electrónico. </t>
  </si>
  <si>
    <t xml:space="preserve">Para el año 2026, se prevee realizar una modificación al Manual de Procedimientos para el Pago de Servicios Ambientales y Ecosistémicos, sin embargo, en el transcurso del año podría presentarse la necesidad de realizar  cualquier otra actualización o elaboración de normas relacionadas con la labor operativa de Fonafifo. </t>
  </si>
  <si>
    <t xml:space="preserve">Financiamiento de Actividades Productivas Ambientales </t>
  </si>
  <si>
    <t>Mantener la dotación de servicios ambientales por medio del financiamiento permanente en áreas de interés prioritario.</t>
  </si>
  <si>
    <t>Valorar las condiciones legales de las solicitudes de ingreso a los mecanismos de financiamiento institucional.</t>
  </si>
  <si>
    <t>Sergio Curione Rampini</t>
  </si>
  <si>
    <t xml:space="preserve">Cantidad de solicitudes Valoradas </t>
  </si>
  <si>
    <t xml:space="preserve">Total de solicitudes valoradas </t>
  </si>
  <si>
    <t>Corresponde a la totalidad de las solicitudes valoradas de los diversos mecanismos de financiamiento.</t>
  </si>
  <si>
    <t>PEI</t>
  </si>
  <si>
    <t xml:space="preserve">SIPSA, bases de datos </t>
  </si>
  <si>
    <t>La cantidad de solicitudes valoradas depende de la cantidad de solicitudes que envíe la Dirección de Servicios Ambientales del programa de  PSA, PSA- Marino y las solicitudes CREF. En caso de que se apruebe un nuevo mecanismo de financiamiento, de igual manera se contabilizaran las solicitudes valoradas. Queda sujeto al presupuesto aprobado.</t>
  </si>
  <si>
    <t>Total de inscripciones de contratos de PSA</t>
  </si>
  <si>
    <t>N° de trámites de inscripción realizadas durante el periodo</t>
  </si>
  <si>
    <t>Son los contratos firmados que ya se encuentran inscritos en el Registro Nacional</t>
  </si>
  <si>
    <t>SIPSA                                Registro Nacional                 Expediente administrativo</t>
  </si>
  <si>
    <t>Este indicador corresponde únicamente para los contratos del PPSA, se excluyen los contratos de SAF y los ADIRI.</t>
  </si>
  <si>
    <t>Objetivo estratégico</t>
  </si>
  <si>
    <t>Acción estratégica</t>
  </si>
  <si>
    <t>Periodo de medición</t>
  </si>
  <si>
    <t>Ponderación</t>
  </si>
  <si>
    <t>Programación de la meta</t>
  </si>
  <si>
    <t>Optimizar la gestión administrativa y financiera, mediante la implementación de procesos integrados que fortalezcan el desarrollo del talento humano, el uso eficiente de los recursos financieros, la gestión eficaz de la contratación pública y del archivo institucional, así como la promoción de la salud ocupacional y la innovación tecnológica, en coherencia con los objetivos institucionales.</t>
  </si>
  <si>
    <t>Zoila Rodríguez Tencio</t>
  </si>
  <si>
    <t>Hernán Vilchez Badilla, Rebeca Jara Jiménez</t>
  </si>
  <si>
    <t>Porcentaje de cumplimiento de la gestión financiera institucional.</t>
  </si>
  <si>
    <t>Total de acciones ejecutadas  entre el total de acciones del PAO del Departamento Financiero Contable</t>
  </si>
  <si>
    <t>El indicador mide el avance del Departamento Financiero Contable en la ejecución de su planificación operativa aportando al cumplimiento de la acción estratégica institucional.</t>
  </si>
  <si>
    <t>PAO: Departamento Financiero Contable</t>
  </si>
  <si>
    <t>Rebeca Jara J. / Hernán Vilchez B.</t>
  </si>
  <si>
    <t>Porcentaje de ejecución de los recursos asignados al Departamento Financiero Contable</t>
  </si>
  <si>
    <t>Total de gastos ejecutados dividido entre el total del presupuesto de gastos aprobados en FONAFIFO.</t>
  </si>
  <si>
    <t>Mide qué porcentaje del presupuesto aprobado realmente se utilizó en el periodo indicando el desempeño en el uso de los recursos en FONAFIFO.</t>
  </si>
  <si>
    <t>siGAFI, reporte de ejecución presupuetaria de gastos.</t>
  </si>
  <si>
    <t>Porcentaje de ejecución del presupuesto de gastos del Fideicomiso 544 Fonafifo/BNCR asignados al Departamento Financiero Contable</t>
  </si>
  <si>
    <t>Total de gastos ejecutados dividido entre el total del presupuesto de gastos aprobados en el Fideicomiso</t>
  </si>
  <si>
    <t>Mide qué porcentaje del presupuesto aprobado realmente se utilizó en el periodo indicando el desempeño en el uso de los recursos en el Fideicomiso.</t>
  </si>
  <si>
    <t>Eje estratégico</t>
  </si>
  <si>
    <t>campañas de promoción ejecutadas/campañas de promoción programadas *100</t>
  </si>
  <si>
    <t>Cantidad de expedientes remitidos / Cantidad de expedientes programados *100</t>
  </si>
  <si>
    <t>Cantidad de visitas ejecutadas / Cantidad de visitas programadas * 100</t>
  </si>
  <si>
    <t>Cantidad de operaciones formalizadas / Cantidad de operaciones programadas *100</t>
  </si>
  <si>
    <t>Estratégico</t>
  </si>
  <si>
    <t>PEI-PAO</t>
  </si>
  <si>
    <t>Porcentaje de ejecución presupuestaria de la cartera de crédito de Fonafifo</t>
  </si>
  <si>
    <t>monto total créditos formalizados/presupuesto total disponible *100</t>
  </si>
  <si>
    <t xml:space="preserve">Porcentaje de ejecución de solicitudes de visita técnica atendidas para proyectos de nuevo ingreso </t>
  </si>
  <si>
    <t>Solicitudes gestionadas/solicitudes recibidas*100</t>
  </si>
  <si>
    <t>Porcentaje de reducción de la mora de la cartera de Fonafifo</t>
  </si>
  <si>
    <t>saldo cartera mora inicio periodo-saldo cartera mora final periodo/saldo cartera inicio periodo *100</t>
  </si>
  <si>
    <t>Asegurar la ejecución presupuestaria de la cartera de crédito de Fonafifo mediante créditos u otros mecanismos de fomento vinculados al desarrollo del sector forestal.</t>
  </si>
  <si>
    <t>Porcentaje del presupuesto asignado a la cartera de crédito de FONAFIFO que ha sido efectivamente ejecutado durante el período de medición, en relación con el total presupuestado.</t>
  </si>
  <si>
    <t>Bases de datos DGC</t>
  </si>
  <si>
    <t>El reporte se elabora de forma anual en el cuarto cuatrimestre. Durante el año se van registrando los avances de manera trimestral, y en el último trimestre se consolida la totalidad de la información. Esto se debe a que el comportamiento de la carrera no es uniforme y, además, contamos con productos nuevos cuyo desempeño aún desconocemos.</t>
  </si>
  <si>
    <t>Porcentaje de solicitudes de visita técnica para proyectos de nuevo ingreso que han sido atendidas durante el período de medición, en relación con el total de solicitudes recibidas.</t>
  </si>
  <si>
    <t>Porcentaje de disminución del nivel de mora de la cartera de crédito de FONAFIFO durante el período de medición, en relación con el nivel de mora registrado al inicio del período</t>
  </si>
  <si>
    <t>Inforrmes Financieros Dirección Ejecutiva</t>
  </si>
  <si>
    <t>Número de visitas de campo a proyectos de reforestación vigentes, realizadas y respaldadas con informes técnicos elaborados según los lineamientos establecidos</t>
  </si>
  <si>
    <t>Número de visitas de campo realizadas a proyectos de reforestación vigentes, que cuentan con el respectivo informe técnico elaborado conforme a los lineamientos establecidos.</t>
  </si>
  <si>
    <t>Bases de datos DDF/DGC</t>
  </si>
  <si>
    <t>Número de visitas de campo  realizadas a operaciones créditicias vigentes no vinculados a reforestación ni SAF respaldadas con informes técnicos elaborados según los lineamientos establecidos</t>
  </si>
  <si>
    <t>Número de visitas de campo realizadas a operaciones crediticias vigentes no vinculadas a reforestación ni a sistemas agroforestales (SAF), que cuentan con el respectivo informe técnico elaborado conforme a los lineamientos establecidos.</t>
  </si>
  <si>
    <t>Número de visitas de campo a proyectos de SAF vigentes, realizadas y respaldadas con informes técnicos elaborados según los lineamientos establecidos</t>
  </si>
  <si>
    <t>Número de visitas de campo realizadas a proyectos de sistemas agroforestales (SAF) vigentes, que cuentan con el respectivo informe técnico elaborado conforme a los lineamientos establecidos.</t>
  </si>
  <si>
    <t>Impulsar la colocación de proyectos productivos y ambientales mediante FOINDES, asegurando el financiamiento de iniciativas estratégicas.</t>
  </si>
  <si>
    <t>Número de actividades de promoción virtuales (Webinar) implementadas en coordinación con instituciones cuyas funciones y objetivos sean afines a los propósitos de los fondos para la divulgación y posicionamiento de los créditos de FONAFIFO</t>
  </si>
  <si>
    <t>Número de webinars realizados en coordinación con instituciones afines, orientados a la divulgación y posicionamiento de los créditos de FONAFIFO</t>
  </si>
  <si>
    <t>Bases de datos DDF</t>
  </si>
  <si>
    <t>1 campaña por cuatrimestre, 2 para la cartera de fonafifo y 1 para foindes y FNV</t>
  </si>
  <si>
    <t>Número de actividades de promoción implementadas de Redes Sociales para la divulgación y posicionamiento de los créditos de FONAFIFO</t>
  </si>
  <si>
    <t>Número de actividades de promoción en redes sociales implementadas, orientadas a la divulgación y posicionamiento de los créditos de FONAFIFO y la para la divulgación de los bienes inmuebles en remate de la cartera de crédito de FONAFIFO</t>
  </si>
  <si>
    <t>1 para la cartera de crédito de fonafifo, 1 para foindes y  fnv y 3 para la divulgación de las fincas en remate</t>
  </si>
  <si>
    <t>Número de operaciones crediticias aprobadas en Fondo Inclusivo de Desarrollo Sostenible (FOINDES)</t>
  </si>
  <si>
    <t>Número de operaciones crediticias del Fondo Inclusivo de Desarrollo Sostenible (Foindes) que han sido aprobadas formalmente por el DGC, conforme a la normativa vigente, durante el período de medición.</t>
  </si>
  <si>
    <t>Número de expedientes FOINDES completos, evaluados y remitidos a la DGC</t>
  </si>
  <si>
    <t>Número de expedientes FOINDES que cuentan con documentación completa, han sido evaluados técnicamente y remitidos formalmente a la DGC durante el período de medición.</t>
  </si>
  <si>
    <t>Bases datos DDF</t>
  </si>
  <si>
    <t>Impulsar la colocación de proyectos productivos y ambientales mediante FNV, asegurando el financiamiento de iniciativas estratégicas.</t>
  </si>
  <si>
    <t>Número de operaciones crediticias aprobadas en Fondo de Negocios Verdes (FNV)</t>
  </si>
  <si>
    <t>Número de operaciones crediticias del Fondo de Negocios Verdes (FNV) que han sido aprobadas formalmente por el DGC, conforme a la normativa vigente, durante el período de medición.</t>
  </si>
  <si>
    <t>Bases datos DGC</t>
  </si>
  <si>
    <t>Número de actividades de promoción presenciales implementadas para la divulgación y posicionamiento de los créditos de FONAFIFO</t>
  </si>
  <si>
    <t>Número de actividades de promoción presenciales realizadas, orientadas a la divulgación y posicionamiento de los créditos de FONAFIFO.</t>
  </si>
  <si>
    <t>1 campaña de promoción en cada una de las oficinas regionales de Fonafifo</t>
  </si>
  <si>
    <t>Número de expedientes FNV completos, evaluados y remitidos a la DGC</t>
  </si>
  <si>
    <t>Número de expedientes del Fondo de Negocios Verdes (FNV) que cuentan con documentación completa, han sido evaluados técnicamente y remitidos formalmente a la DGC durante el período de medición.</t>
  </si>
  <si>
    <t>Cristian Díaz Quesada</t>
  </si>
  <si>
    <t xml:space="preserve">Cristian Baltodano </t>
  </si>
  <si>
    <t xml:space="preserve">Cristian Baltodano / Susana Rojas Piedras </t>
  </si>
  <si>
    <t xml:space="preserve">Susana Rojas Piedras </t>
  </si>
  <si>
    <t xml:space="preserve">  Sostenibilidad, captación y diversificación de las fuentes de financiamiento para la conservación de bienes y servicios ecosistémicos</t>
  </si>
  <si>
    <t xml:space="preserve">                                                                                                                                                                                                                                                                                                                                       Contribuir al mantenimiento y reconocimiento de los servicios ecosistémicos, asegurando la continuidad de las acciones en áreas de interés prioritario, mediante la captación y diversificación de las fuentes de financiamiento nacionales e internacionales, la promoción de mecanismos y alianzas estratégicas que fortalezcan la sostenibilidad del financiamiento ambiental durante el quinquenio.</t>
  </si>
  <si>
    <t xml:space="preserve">A1. Canalizar recursos mediante proyectos de comercialización de reducción o remoción de emisiones verificados y validados internacionalmente. </t>
  </si>
  <si>
    <t>María Elena Herrera Ugalde</t>
  </si>
  <si>
    <t>DDC - Fonafifo - MINAE</t>
  </si>
  <si>
    <t>Indicador 1. Número de acuerdos de compra/venta de reducción de emisiones gestionadas.</t>
  </si>
  <si>
    <t>Número de acuerdos gestionados= Sumatoria(Acuerdos de compra/venta de reducción de emisiones formalizados en el período.</t>
  </si>
  <si>
    <t>Este indicador mide la cantidad de acuerdos  formalizados para la compra o venta de reducciones o remociones de emisiones que han sido gestionados por la institución durante un periodo determinado.</t>
  </si>
  <si>
    <t>ERPAS</t>
  </si>
  <si>
    <t>Los ERPAS que se firman para reducción o remoción de emisiones llevan un proceso de negociación legal y resultados de auditorías internacionales que exceden las competencias institucionales para alcanzar en tiempo una formalización de país. A nivel internacional está en construcción el Artículo 6 del Acuerdo París que podría traer limitaciones para la comercialización del carbono.</t>
  </si>
  <si>
    <t>A2. Incursionar en otros mercados de bienes y servicios ambientales avalados por la institución.</t>
  </si>
  <si>
    <t>Departamento de Mercadeo / Departamento de Propuestas</t>
  </si>
  <si>
    <t>Indicador 2. Número de mecanismos nuevos de comercialización aprobados por la institución.</t>
  </si>
  <si>
    <t>Número de nuevos medios de comercialización de servicios ambientales aceptados por mercados nacionales e internacionales .</t>
  </si>
  <si>
    <t>Mide la cantidad de nuevos mecanismos o instrumentos de comercialización de servicios ambientales que han sido diseñados, evaluados y formalmente aprobados por la institución dentro de un período determinado. Este indicador permite evaluar la capacidad institucional para diversificar e incursionar en nuevos mercados ambientales, fortaleciendo la oferta y competitividad del portafolio institucional.</t>
  </si>
  <si>
    <t>Mecanismo implementado</t>
  </si>
  <si>
    <t>La programación del indicador en PEI 2026-2030 es realizar dos mecanismos nuevo de comercializaciòn;una  en el año 2027 y otra en el 2030. Actualmente se comercializa remociones mediante convenios, E-comerce, mediante ventas directas y se está en conversaciones con el ICT para implementar un mecanismo de compensación de emisiones para cruceros.</t>
  </si>
  <si>
    <t>Departamento de Propuestas</t>
  </si>
  <si>
    <t>Indicador 3. Número de procedimientos o de metodologías para la  medición y comercio de servicios ambientales "no carbono".</t>
  </si>
  <si>
    <t xml:space="preserve">Número de procedmientos o de metodologías desarrolladas aptas para incursionar en mercados de servicios ambientales diferentes al carbono </t>
  </si>
  <si>
    <t>Mide la cantidad de metodologías elaboradas, validadas y adoptadas por la institución durante un periodo determinado, destinadas a promover o facilitar el comercio de otros servicios ambientales de PSA.</t>
  </si>
  <si>
    <t xml:space="preserve">Estratégico </t>
  </si>
  <si>
    <t>Metodología implementada</t>
  </si>
  <si>
    <t xml:space="preserve">Desde hace años existen organizaciones que han desarrollado metodologías que les permiten comercializar certificados de biodiversidad y certificados de agua, en países como Canadá, Estados Unidos, y en fecha más reciente en México, Colombia. En Costa Rica existen dos organizaciones que están comercializando créditos de biodiversidad. Existe interés internacional por otros tipos de "certificados de servicios ambientales más allá del carbono", y en progreso se encuentran metodologías de organismos veriticadores y entes de certificación. Fonafifo tiene un programa que incluye mucho más que carbono, se requiere medición, incursionar en mercados, y ser aceptados. 
Está programada para realizarse en el 2027. </t>
  </si>
  <si>
    <t xml:space="preserve">  Sostenibilidad, captación y diversificación de las fuentes de financiamiento para la conservación de bienes y servicios ecosistémicos    </t>
  </si>
  <si>
    <t xml:space="preserve">                                                                                                                                                                                                        Contribuir al mantenimiento y reconocimiento de los servicios ecosistémicos, asegurando la continuidad de las acciones en áreas de interés prioritario, mediante la captación y diversificación de las fuentes de financiamiento nacionales e internacionales, la promoción de mecanismos y alianzas estratégicas que fortalezcan la sostenibilidad del financiamiento ambiental durante el quinquenio.</t>
  </si>
  <si>
    <t>A3. Captar recursos financieros para proyectos de PSA.</t>
  </si>
  <si>
    <t>DDC / Departamento de Propuestas / Departamento de Mercadeo</t>
  </si>
  <si>
    <t>Indicador 4. Monto anual de recursos financieros captados e ingresados a cuentas Fonafifo o del FID para PSA (no incluye ventas de carbono)</t>
  </si>
  <si>
    <t>Monto total de recursos financieros captados por convenios, donaciones, donaciones para proyectos del DP, otros.</t>
  </si>
  <si>
    <t>Se consideran los montos en dólares (al tipo de cambio oficial definido por el Departamento Financiero Contable): ingresos por convenios para financiamiento de PSA, donaciones para PPSA, donaciones para proyectos del DP, donaciones para PSA-Mujer, entre otros. No incluye convenios por venta de carbono.</t>
  </si>
  <si>
    <t>Reportes del Departamento Financiero Contable, y del BNCR</t>
  </si>
  <si>
    <t>300000 dolares</t>
  </si>
  <si>
    <t>Se encuentran en curso convenios firmados, los cuales generarán ingresos para el 2026: CONELECTRICAS, MUNICIPALIDAD DE LA UNIÓN, FRESH DEL MONTE, FIFCO, JASEC, ESPH, y por un acuerdo interno de Direcciones serán reportados los ingresos del Convenio con AYA gestionado por la DSA de Fonafifo.</t>
  </si>
  <si>
    <t>A4. Comercializar mediante el SICORE las reducciones o remociones de emisiones aceptadas por el ente competente en el mercado doméstico.</t>
  </si>
  <si>
    <t>Indicador 5. Monto anual de ingresos por concepto de venta de UCC-Fonafifo</t>
  </si>
  <si>
    <t>Número de Unidades Costarricenses de Compensaciones comercializadas = Sumatoria de UCC-Fonafifo vendidas.</t>
  </si>
  <si>
    <t>Este indicador mide el volumen total de reducciones y remociones de emisiones de gases de efecto invernadero (GEI) que han sido comercializadas a través del Sistema de Comercialización de Reducción de Emisiones(SICORE), una vez aceptadas y validadas por el ente competente. en la comercialización de créditos de carbono certificados.</t>
  </si>
  <si>
    <t>Reportes SICORE, Ecommerce, Reportes del BNCR, Reportes del Departamento Financiero Contable</t>
  </si>
  <si>
    <t>400000 dolares</t>
  </si>
  <si>
    <t>La reforestación ha disminuido en el país y de los contratos de PSA reforestación dependen los proyectos de UCC-Fonafifo. Además, la comercialización también se relaciona con el desarrollo del mercado doméstico del carbono que está a cargo del Minae. Por otra parte, se encuentra en curso la Norma ISO 14068 que exige créditos verificados internacionalmente y una permanencia del carbono por más de cien años. Tres convenios de UCC-Fonafifo han finalizado (PROQUINAL CR, GREEN MOTION INT., POZUELO), por otra parte, el sector turismo, mediante la alianza con el ICT, viene adquiriendo voluntariamente más compensaciones.</t>
  </si>
  <si>
    <t xml:space="preserve">                                                                                                                                                             Sostenibilidad, captación y diversificación de las fuentes de financiamiento para la conservación de bienes y servicios ecosistémicos</t>
  </si>
  <si>
    <t xml:space="preserve">                                                                              Contribuir al mantenimiento y reconocimiento de los servicios ecosistémicos, asegurando la continuidad de las acciones en áreas de interés prioritario, mediante la captación y diversificación de las fuentes de financiamiento nacionales e internacionales, la promoción de mecanismos y alianzas estratégicas que fortalezcan la sostenibilidad del financiamiento ambiental durante el quinquenio.</t>
  </si>
  <si>
    <t>A5. Dirigir la implementación de proyectos delegados por el país a Fonafifo.</t>
  </si>
  <si>
    <t>Fonafifo</t>
  </si>
  <si>
    <t>Indicador 6. Número de proyectos dirigidos por la DDC.</t>
  </si>
  <si>
    <t>Número de proyectos dirigidos= Total de proyectos país asignados a Fonafifo,  cuya dirección ha sido delegada a la Dirección  de la DDC</t>
  </si>
  <si>
    <t>Mide la cantidad de proyectos país bajo la administración de Fonafifo, y la dirección de la Directora de la DDC, durante el período de evaluación, reflejando el nivel de cumplimiento institucional en la ejecución de las iniciativas asignadas.</t>
  </si>
  <si>
    <t xml:space="preserve">Estratègico </t>
  </si>
  <si>
    <t xml:space="preserve">Anual </t>
  </si>
  <si>
    <t>Informes al donante</t>
  </si>
  <si>
    <t>Este indicador está supeditado a las políticas de gobierno a los procedimiento implementados de las instancias jerárquicas vinculantes.</t>
  </si>
  <si>
    <t>Posicionamiento institucional</t>
  </si>
  <si>
    <t>Consolidar el posicionamiento institucional mediante estrategias efectivas de comunicación, imagen y gestión de alianzas con organizaciones nacionales e internacionales".</t>
  </si>
  <si>
    <t>A6. Desarrollar   una estrategia de comunicación sobre Fonafifo y sus proyectos comerciales enfocada en su valor público, y en la promoción de los productos de la DDC.</t>
  </si>
  <si>
    <t xml:space="preserve">Departamento de Mercadeo </t>
  </si>
  <si>
    <t>Indicador 7. Elaboración de una Estrategia y su Plan de Accion, y porcentaje de acciones realizadas.</t>
  </si>
  <si>
    <t>Número de acciones desarrolladas con base en una Estrategia y Plan de Comunicación institucional</t>
  </si>
  <si>
    <t>Mide el grado de avance en la ejecución de las acciones previstas en la estrategia de comunicación institucional de Fonafifo, orientada a posicionar su valor público y dar visibilidad a sus proyectos ante los diferentes públicos de interés.</t>
  </si>
  <si>
    <t>Estrategia y Plan nivel de cumplimiento, acciones incluidas en el PAO y ejecutadas</t>
  </si>
  <si>
    <t>1 Estrategia y 1 Plan quinquenal</t>
  </si>
  <si>
    <t>El punto de partida son las líneas estratégicas del Departamento de Mercadeo período 2020-2025 y los materiales que han sido desarrollados anualmente.</t>
  </si>
  <si>
    <t>A7. Fortalecer la imagen institucional mediante el cumplimiento de estándares .</t>
  </si>
  <si>
    <t>Jefatura DP (C-Neutral), Jefatura DM (Esencial CR)</t>
  </si>
  <si>
    <t>Indicador 8. Número de acreditaciones obtenidas por cumplimiento de Protocolos de Evaluación (marca C-Neutral, marca Esencial CR)</t>
  </si>
  <si>
    <t>Corresponde al número de certificados o de constancias de aprobación de un estándar</t>
  </si>
  <si>
    <t>Documento que hace constar el  cumplimiento institucional con la marca.</t>
  </si>
  <si>
    <t>Certificado o Constancia emitida por la Autoridad Competente</t>
  </si>
  <si>
    <t>La generación de la constancia o certificado puede retrasarse, se debe contar con informe de aprobación del ente de certificación, de cumplir con los requisitos del esetándar.</t>
  </si>
  <si>
    <t>A8. Gestionar alianzas con organizaciones nacionales e internacionales para ampliar el alcance de los programas sustantivos.</t>
  </si>
  <si>
    <t>Jefaturas de la DDC</t>
  </si>
  <si>
    <t>Indicador 9. Número de convenios de cooperación gestionados y firmados.</t>
  </si>
  <si>
    <t>Corresponde al número de convenios gestionados por la DDC y firmados por las Partes</t>
  </si>
  <si>
    <t>Instrumento legal firmado que hace constar el objetivo, alcance y compromisos de las Partes, desarrollado con base en el Procedimiento Oficial de la DDC.</t>
  </si>
  <si>
    <t>Documento firmado por las representaciones legales conforme a formatos institucionales</t>
  </si>
  <si>
    <t>El proceso de elaboración de convenios requiere tiempo para la identificación de la organización, y el proceso de negociación, adicionalmente, el proceso de revisión interno en Fonafifo influye en atrasos de acuerdos y de firmas.</t>
  </si>
  <si>
    <t>Plan 2026</t>
  </si>
  <si>
    <t>I trimestre</t>
  </si>
  <si>
    <t>II trimestre</t>
  </si>
  <si>
    <t>III trimestre</t>
  </si>
  <si>
    <t>IV trimestre</t>
  </si>
  <si>
    <t xml:space="preserve">Sostenibilidad Financiera para la Gestión Ambiental </t>
  </si>
  <si>
    <t>Contribuir al mantenimiento y reconocimiento de los servicios ecosistémicos, asegurando la continuidad de las acciones en áreas de interés prioritario, mediante la captación y diversificación de las fuentes de financiamiento nacionales e internacionales, la promoción de mecanismos y alianzas estratégicas que fortalezcan la sostenibilidad del financiamiento ambiental durante el quinquenio.</t>
  </si>
  <si>
    <t>Ejecutar eficientemente los recursos destinados a mecanismos de financiamiento.</t>
  </si>
  <si>
    <t>Gilmar Navarrete Chacón</t>
  </si>
  <si>
    <t>Eduardo Mesén Solórzano / Víctor Sojo Chaves / Oficinas Regionales</t>
  </si>
  <si>
    <t>Cantidad de hectáreas contratadas.</t>
  </si>
  <si>
    <t>Número de hectáreas y árboles contratadas al Pago de Servicios Ambientales por actividad.</t>
  </si>
  <si>
    <t>Se refiere a la cantidad total de hectáreas y árboles contratados del PPSA.</t>
  </si>
  <si>
    <t xml:space="preserve">Trimestral </t>
  </si>
  <si>
    <t>SiPSA</t>
  </si>
  <si>
    <t>Indica como está conformado el dato total, de acuerdo con el tipo de cliente: hombre, mujer, Sociedad o bien ADIRI.  Dado a la naturaleza del indicador la meta del período no puede ser acumulativa, porque son las mismas hectáreas contratadas. Además, la reducción en el año 2030 correspondería a la finalización de contratos del año 2019 y 2024.  Corresponde al monto vigente (nuevas contrataciones más contratos vigentes) y se calcula con base en los pagos realizados.</t>
  </si>
  <si>
    <t>Porcentaje de ejecución presupuestaria del PPSA.</t>
  </si>
  <si>
    <t>Se refiere al monto de PSA desembolsado en el trimestre vrs la relacion del total de recursos disponibles para el programa durante el año de ejecución.</t>
  </si>
  <si>
    <t>Eduardo Mesén Solórzano</t>
  </si>
  <si>
    <t>Porcentaje de ejecución presupuestaria del PSEMC.</t>
  </si>
  <si>
    <t xml:space="preserve">Monto de ejecución prespuestaria / Monto total disponible para el PSEMC
</t>
  </si>
  <si>
    <t>Porcentaje de los recursos presupuestarios asignados al PSEMC que son efectivamente ejecutados durante el período de evaluación, en función de los contratos vigentes formalizados con personas u organizaciones beneficiarias que cumplen los requisitos establecidos por el programa.</t>
  </si>
  <si>
    <t xml:space="preserve">Clave de Gestión </t>
  </si>
  <si>
    <t>Sistema de PSA Marino</t>
  </si>
  <si>
    <t>Financiamiento de Actividades Productivas Ambientales</t>
  </si>
  <si>
    <t>Gestionar el financiamiento a proveedores de servicios ambientales.</t>
  </si>
  <si>
    <t>Víctor Sojo Chaves / Oficinas Regionales</t>
  </si>
  <si>
    <t>Cantidad de visitas a los contratos vigentes del PPSA a fin efectuar las diversas acciones de seguimiento y control, garantizando el cumplimiento de las obligaciones tecnicas y contractuales de los proyectos.</t>
  </si>
  <si>
    <t xml:space="preserve">Cantidad de proyectos visitados </t>
  </si>
  <si>
    <t xml:space="preserve">Se considera  como resultado la muestra de un 20% aproximadamente de la cantidad total de proyectos activos a nivel institucional </t>
  </si>
  <si>
    <t>Informes de monitoreo</t>
  </si>
  <si>
    <t>Este indicador va incluir control y monitoreo y oficinas regionales.</t>
  </si>
  <si>
    <t>Número de personas incluidas en contratos que contribuyen a la protección de los ecosistemas marino-costeros.</t>
  </si>
  <si>
    <t xml:space="preserve">Total beneficiarios = Sumatoria (Número de personas beneficiarias activas con contratos vigentes PSECM).  </t>
  </si>
  <si>
    <t>Mide la cantidad de personas beneficiarias que forman parte de contratos vigentes con Fonafifo bajo el Programa de Servicios Ecosistémicos en Bosques de Mangle, quienes reciben incentivos económicos por participar en prácticas de conservación o uso sostenible. Estas personas deben estar inscritas en organizaciones que cumplan con los requisitos establecidos para ser sujetas de pagos por servicios ecosistémicos marino-costeros.</t>
  </si>
  <si>
    <t xml:space="preserve">Cantidad de hectáreas de manglar con aprovechamiento sostenible de los Servicios Ecosistémicos Costero Marino.               </t>
  </si>
  <si>
    <t xml:space="preserve">Este indicador mide la superficie total, en hectáreas, de ecosistemas de manglar que están bajo protección formal a través de contratos de Servicios Ecosistémicos Costero Marino. </t>
  </si>
  <si>
    <t>Estos contratos se otorgan como una herramienta de incentivo económico para fomentar la conservación, restauración y uso sostenible de los manglares. Las hectáreas incluidas deben estar asociadas a acciones específicas que contribuyan a la protección de los ecosistemas costero-marino, tales como restauración ecológica, vigilancia comunitaria, recolección de residuos, manejo responsable de recursos pesqueros y otras prácticas alineadas con la conservación ambiental.</t>
  </si>
  <si>
    <t>Víctor Sojo Chaves</t>
  </si>
  <si>
    <t>Cantidad de CO2e mitigado en hectáreas con Pago de Servicios Ecosistémicos Costero Marino ( PSECM).</t>
  </si>
  <si>
    <t xml:space="preserve">Toneladas de CO₂e estimadas = Número de hectáreas de manglar financiadas por PSECM que cumple con el aprovechamiento sostenible de moluscos × Tasa de fijación de carbono en bosque de manglar.
</t>
  </si>
  <si>
    <t xml:space="preserve">El indicador de cantidad de CO2e  contenido en hectáreas bajo con Pago de Servicios Ecosistémicos Costero Marino, es la cantidad fijada de CO2e por hectárea de bosque de manglar en un período determinado, que corresponde al año calendario de vigencia del contrato de Pago de Servicios Ecosistémicos Costero Marino.  </t>
  </si>
  <si>
    <t>Tasa de fijación de carbono = 3,4 toneladas de CO₂e por hectárea/año (según literatura técnica especializada)</t>
  </si>
  <si>
    <t>Cuantificar los servicios ambientales disponibles en el PPSA.</t>
  </si>
  <si>
    <t>Cantidad de CO2 contenida en la cobertura forestal bajo contratos vigentes de PSA.</t>
  </si>
  <si>
    <t xml:space="preserve">Número de toneladas de CO2 contenidas en bosques bajo contratos vigentes de PSA </t>
  </si>
  <si>
    <t>Se estima el contenido de CO2 almacenado en los bosque bajo contrato de PSA (deforestación evitada) utilizando los valores de carbono por zona de vida y/o tipo de bosque y la cantidad de hectáreas PSA que gestionaron pago en el año.</t>
  </si>
  <si>
    <t>Cantidad de toneladas de CO2 mitigadas bajo contratos vigentes de PSA, en las modalidades de reforestación, regeneración y SAF</t>
  </si>
  <si>
    <t>Número de toneladas de CO2 mitigadas bajo contratos vigentes de PSA, en las actividades de reforestación, regeneración y SAF</t>
  </si>
  <si>
    <t>Se estima el contenido de CO2 mitigado (aumento de stock de carbono) en las actividades de reforestación, SAF y regeneración bajo contrato de PSA que gestionaron pago en el año</t>
  </si>
  <si>
    <t xml:space="preserve">Monto de ejecución presupuestaria / Monto total disponible para el PPSA
</t>
  </si>
  <si>
    <t xml:space="preserve">Gestión Institucional </t>
  </si>
  <si>
    <t xml:space="preserve">José Edgar Toruño </t>
  </si>
  <si>
    <t xml:space="preserve">Rebeca Jara Jiménez
Keilyn Chavarría Fernandez </t>
  </si>
  <si>
    <t xml:space="preserve">Porcentaje de gestiones estratégicas realizadas para apoyar el proceso de planificación estrátegica y seguimiento a la institucional </t>
  </si>
  <si>
    <t>Número de gestiones estratégicas realizadas en el periodo/ Número de gestiones estratégicas programadas en el periodo*100</t>
  </si>
  <si>
    <t xml:space="preserve">Mide la cantidad de gestiones de carácter estratégico  que la institución realiza en un periodo determinado, con el fin de contribuir directamente al cumplimiento de los objetivos establecidos en su planeación institucional. Este indicador permite dar seguimiento al nivel de gestión estratégica y a la articulación de esfuerzos con la misión y metas de la organización. Entiendase, como gestiones estratégicas realizadas como: Entiendase como los productos generados de las metas establecidas.  Ver anexo 1.  </t>
  </si>
  <si>
    <t xml:space="preserve">Clave de gestión </t>
  </si>
  <si>
    <t xml:space="preserve">PAO 
</t>
  </si>
  <si>
    <t>Base de datos, informes y matriz de seguimiento de PAO y PNDI</t>
  </si>
  <si>
    <t xml:space="preserve">Porcentaje de gestiones realizadas para apoyar el cumplimiento del control interno institucional </t>
  </si>
  <si>
    <t xml:space="preserve">Mide la cantidad de gestiones que se realizan para apoyar el cumplimiento de control interno Institucional, para la mejora continua de los procesos y servicios sustantivos. </t>
  </si>
  <si>
    <t xml:space="preserve">Base de datos, Informe y reportes </t>
  </si>
  <si>
    <t>Plan Anual Operativo- Unidad de Archivo 2026</t>
  </si>
  <si>
    <t>Consolidar las capacidades institucionales para el financiamiento ambiental, garantizando una gestión eficiente de recursos, un marco normativo robusto, talento humano calificado y condiciones laborales adecuadas para el funcionamiento de la institución, orientados a mejorar la calidad del servicio ambiental o ecosistémico percibido por la población meta en el mediano plazo.</t>
  </si>
  <si>
    <t xml:space="preserve">Elizabeth Castro Fallas </t>
  </si>
  <si>
    <t>Silvia Marín Fajardo</t>
  </si>
  <si>
    <t>Porcentaje de servicios archivísticos
utilizados.</t>
  </si>
  <si>
    <t xml:space="preserve">Sumatoria de los servicios archivísticos utilizados por unidad de gestión / Cantidad total de servicios archivísticos a disposición de las unidades de gestión      </t>
  </si>
  <si>
    <t>Se refiere a:
- Inspecciones realizadas a los archivos de gestión.
- Transferencias de documentos hacia el archivo central.
- Eliminación de documentos.
- Recuperación de documentos en préstamo.
- Préstamo de documentos.
- Traslados de documentos a empresa externa.</t>
  </si>
  <si>
    <t>Formulario de inspecciones, listas de remisión de documentos al archivo central, actas de eliminación documental, lista de préstamo documental, sistema informático FileBridge.</t>
  </si>
  <si>
    <t>Se programa en el tercero y cuarto trimestre del año dado a durante el primero y segundo trimestre se encuentra atendiendo gestiones de las contrataciones administrativas que demandan tiempo.</t>
  </si>
  <si>
    <t>Plan Anual Operativo- Unidad de Salud Ocupacional 2026</t>
  </si>
  <si>
    <t xml:space="preserve">Vivian Chacón </t>
  </si>
  <si>
    <t xml:space="preserve">Porcentaje de días productivos </t>
  </si>
  <si>
    <t>Total de días laborales sin incapacidades / total de días laborales) * 100</t>
  </si>
  <si>
    <t>Porcentaje de días laborales que fueron desarrollados exitosamente en un periodo determinado de tiempo</t>
  </si>
  <si>
    <t>1. Herramienta de accidentabilidad laboral de la USO (excel).
2. Informe enviado al Consejo de Salud Ocupacional del MTSS.</t>
  </si>
  <si>
    <t>Se toman en cuenta únicamente incapacidades por accidentes y/o enfermedades de origen laboral reportadas por el INS, no incluye incapacidades de la CCSS.
Promedio indicador
2021: 99,98%
2022: 99,99%
2023: 99,87%
2024: 99,78%
2025: 99,90%</t>
  </si>
  <si>
    <t>Desempeño ambiental institucional</t>
  </si>
  <si>
    <t>Calificación definida a partir de la visita de seguimiento anual por parte de DIGECA.</t>
  </si>
  <si>
    <t>1. Calificación entregada vía oficio por parte de DIGECA (nota de retroalimentación).
2. Semáforo publicado en el sitio web de DIGECA</t>
  </si>
  <si>
    <t>Tasa de Frecuencia de Casi Accidentes</t>
  </si>
  <si>
    <t>(Número total de casi accidentes reportados / total de horas trabajadas)* 200000</t>
  </si>
  <si>
    <t>Métrica proactiva que mide la frecuencia de incidentes que no causaron lesiones, pero pudieron hacerlo. Actúa como una alarma temprana para identificar riesgos ocultos, fomentar una cultura de seguridad y prevenir accidentes graves</t>
  </si>
  <si>
    <t>1. Herramienta de accidentabilidad laboral de la USO (excel).</t>
  </si>
  <si>
    <t>ND: al ser un indicador nuevo se necesita una línea base para poder definir la meta (se requiere como mínimo los datos del 2027 y 2028)</t>
  </si>
  <si>
    <t>Plan Anual Operativo- Unidad de Proveeduría y Servicios Generales</t>
  </si>
  <si>
    <t>Ney Valverde</t>
  </si>
  <si>
    <t>Porcentaje de órdenes de inicio y solicitudes de contratación gestionadas</t>
  </si>
  <si>
    <t>Número de solicitudes de contratación gestionadas / Total de  solicitud de contratación estimado</t>
  </si>
  <si>
    <t xml:space="preserve">Este indicador considera las solicitudes de contratación gestionadas como aquellas que fueron aprobadas por la proveeduría institucional y se encuentran en alguna etapa del trámite de contratación (Se parte de la asignación al analista). La estimación se determina con base la cantidad de solicitudes de contratación recibidas en el año anterior de formulación. </t>
  </si>
  <si>
    <t xml:space="preserve">PAO </t>
  </si>
  <si>
    <t>Base de datos de control de solicitudes y Expedientes electrónicos en SICOP</t>
  </si>
  <si>
    <t>Para calcular el porcentaje de avance de la meta se toma como base, la cantidad de líneas presupuestarias destinadas a compra de bienes y servicios en el año de formulación, es decir la “cantidad potencial de Decisiones Iniciales a recibir en el año”. El resultado trimestral debe ser indicado utilizando una fórmula que en el numerador contenga la “cantidad de Decisiones Iniciales gestionadas” en el trimestre y en el denominador la “cantidad potencial de Decisiones Iniciales a recibir en el año”. En el cuarto trimestre se ajustará el parámetro tomando como base a indicar en el denominador,  la cantidad real de Deciones Iniciales recibidas.</t>
  </si>
  <si>
    <t xml:space="preserve">Plan Anual Operativo- Unidad de Recursos Humanos </t>
  </si>
  <si>
    <t>Consolidar las capacidades institucionales para el financiamiento ambiental, garantizando una gestión eficiente de recursos, un marco normativo robusto, talento humano calificado, y condiciones laborales adecuadas para el funcionamiento de la institución, orientados a mejorar la calidad del servicio ambiental o ecosistémico percibido por la población meta.</t>
  </si>
  <si>
    <t xml:space="preserve">Sergio Fonseca Castillo 
Selene Venegas                                                                                                                                                                                                                                                                                                                                                                                                                                                                                                                                 Daniela Sanabria </t>
  </si>
  <si>
    <t>Porcentaje de cumplimiento del Plan institucional de Capacitación Anual.</t>
  </si>
  <si>
    <t xml:space="preserve"> Capacitaciones ejecutadas/capacitaciones planificadas *100</t>
  </si>
  <si>
    <t>Mide el grado de ejecución de las actividades de capacitación planificadas para el personal del Fonafifo dentro del período anual, en relación con lo efectivamente realizado. Este indicador refleja la capacidad de la institución para fortalecer las competencias del talento humano conforme a los objetivos estratégicos y las necesidades detectadas.</t>
  </si>
  <si>
    <t>De Gestión (Eficacia)</t>
  </si>
  <si>
    <t xml:space="preserve">PEI </t>
  </si>
  <si>
    <t>Registros o listados de asistencia a capacitaciones, reportes de evaluación de las actividades formativas.</t>
  </si>
  <si>
    <t xml:space="preserve">Para el 2026 se tienen planificadas 27 capacitaciones dentro del Plan Institucional de Capacitación Anual. </t>
  </si>
  <si>
    <t>Dirección Administrativa Financiera 
Plan Anual Operativo 2026</t>
  </si>
  <si>
    <t>Gestión institucional</t>
  </si>
  <si>
    <t xml:space="preserve">José Edgar Toruño Ramirez </t>
  </si>
  <si>
    <t xml:space="preserve">Elizabeth Castro Fallas
Zoila Rodríguez Tencio
</t>
  </si>
  <si>
    <t>Porcentaje de cumplimiento de la gestión administrativa y financiera institucional</t>
  </si>
  <si>
    <t xml:space="preserve">Porcentaje de desempeño de la gestión administrativa y financiera institucional </t>
  </si>
  <si>
    <t>Esta calificación corresponde al promedio de los resultados obtenidos en los indicadores de los departamento administrativo y financiero. 
El cálculo y suministro de este indicador están a cargo de la Unidad de Planificación y Control de Gestión.</t>
  </si>
  <si>
    <t>Informes de avance PAO</t>
  </si>
  <si>
    <t>Administrar de manera eficiente los recursos financieros institucionales</t>
  </si>
  <si>
    <t>Porcentaje de ejecución de los recursos asignados al Fonafifo en el Presupuesto Nacional</t>
  </si>
  <si>
    <t>(Monto del presupuesto de asignado ejecutado al Fonafifo  ÷  Monto del presupuesto asignado a Fonafifo)*100</t>
  </si>
  <si>
    <t>Permite determinar el nivel de utilización de los recursos asignados a Fonafifo, comparando el monto ejecutado con el presupuesto total asignado.</t>
  </si>
  <si>
    <t>El presupuesto de egresos asignado podrá variar durante el período de evaluación debido a modificaciones presupuestarias autorizadas. En estos casos, para el cálculo del indicador se utilizará el presupuesto de vigente al momento de la medición.</t>
  </si>
  <si>
    <t>Porcentaje de ejecución del presupuesto de gastos del Fideicomiso 544 Fonafifo/BNCR</t>
  </si>
  <si>
    <t>Total de gastos ejecutados /el total del presupuesto de gastos aprobados en el Fideicomiso 544</t>
  </si>
  <si>
    <t>Corresponde al monto del presupuesto de egresos ejecutado durante el trimestre dividido entre el total del presupuesto aprobado.</t>
  </si>
  <si>
    <t>Porcentaje de ejecución del presupuesto de ingresos del Fideicomiso 544 Fonafifo/BNCR</t>
  </si>
  <si>
    <t>(Monto de ingresos ejecutados del Fideicomiso 544 Fnonafifo-BNCR/ Monto del presupuesto de ingresos asignado al Fideicomiso 544 Fonafifo/BNCR) × 100</t>
  </si>
  <si>
    <t>Permite determinar el nivel de ejecución de los ingresos del Fideicomiso 544 FONAFIFO/BNCR, mediante la comparación entre el monto de ingresos ejecutados y el presupuesto de ingresos asignado para el período correspondiente.</t>
  </si>
  <si>
    <t>El presupuesto de ingresos asignado podrá variar durante el período de evaluación debido a modificaciones presupuestarias autorizadas. En estos casos, para el cálculo del indicador se utilizará el presupuesto de ingresos vigente al momento de la medición.</t>
  </si>
  <si>
    <t xml:space="preserve">Programación de la meta </t>
  </si>
  <si>
    <t>Sostenibilidad, captación y diversificación de las fuentes de financiamiento para la conservación de bienes y servicios ecosistémicos</t>
  </si>
  <si>
    <t xml:space="preserve">Gestionar la implementación de los mecanismos institucionales de financiamiento a nivel regional </t>
  </si>
  <si>
    <t xml:space="preserve">Carlos Méndez </t>
  </si>
  <si>
    <t>Cantidad de contratos nuevos formalizados de PPSA</t>
  </si>
  <si>
    <t xml:space="preserve">Número de contratos formalizados </t>
  </si>
  <si>
    <t xml:space="preserve">Contabilizar los contratos en trámite de firma para el propietario. </t>
  </si>
  <si>
    <t>SiPSA
Expediente del proyecto</t>
  </si>
  <si>
    <t xml:space="preserve">Porcentaje de ejecución presupuestaria en contratos con cuotas pendientes del PPSA </t>
  </si>
  <si>
    <t xml:space="preserve">Monto de cuotas vencidas ejecutadas / Monto total de cuotas vencidas por OR </t>
  </si>
  <si>
    <t>Se considerará el monto de los contratos vigentes, cuyas cuotas no han sido canceladas en el año presupuestario correspondiente y que se pagaron al trimestre. Así como los montos liberados por prescripción o finiquito de contratos al periodo de corte que hayan sido ajustados en la base de datos de SiPSA.</t>
  </si>
  <si>
    <t>Cantidad de proyectos del PPSA visitados</t>
  </si>
  <si>
    <t>Fincas suscritas a PSA visitadas</t>
  </si>
  <si>
    <t xml:space="preserve">El cálculo se realizará con base en la cantidad de  contratos activos para la OR del año de ejecución. Se incluyen los datos de visitas atendidas por denuncias e inspecciones de fincas en posesión. </t>
  </si>
  <si>
    <t>Informe PAO
Bases de datos de la OR y expedientes</t>
  </si>
  <si>
    <t>700 contratos activos, un 6,5% se realizará en visitas a proyectos de PSA.</t>
  </si>
  <si>
    <t>Número de personas incluidas en los contratos con el Fondo Nacional de Financiamiento Forestal que contribuyen a la protección de los ecosistemas marino-costeros.</t>
  </si>
  <si>
    <t>La Oficina tiene que indicar el total de personas contratadas en los diferentes contratos y tratar de mantener al menos el 87%. Además, es necesario que en los seguimientos trimestrales se haga la cuantificación por género.</t>
  </si>
  <si>
    <t>El monto total para el año en contratos con cuotas pendientes del PPSA es de 36 con un monto de ¢81,193,891,00</t>
  </si>
  <si>
    <t xml:space="preserve">  550 contratos activos, un 8,81% se realizará en visitas a proyectos de PSA.</t>
  </si>
  <si>
    <t>José Arnulfo Sánchez Gutiérres</t>
  </si>
  <si>
    <t xml:space="preserve">Se debe ajustar dependiendo del presupuesto que se asigne a hectareas nuevas, que serían las solictudes 2026. </t>
  </si>
  <si>
    <t>La meta para el 2026 se establece de acuerdo con los datos suministrados por el Departamento Financiero-Contable al Director de Servicios Ambientales. Según el lineamiento establecido por la DSA para el periodo se ejecutarán 702 298 693,53 de colones de los cuales los cuales la OR de San Carlos deberá ejecutar la suma de: 144 382 438,17 colones, sin embargo en el monto real es de 149 074 261,80 dado están en tramite por lo que no se vio reflejado en el monto de la base de datos sumistrada por la DSA. 
La suma definida para la OR de San Carlos en el periodo 2026 será el denominador en la fórmula de este indicador durante todo el año y  el desglose de los montos ejecutados trimestralmente (numerador) deberán coincidir con la información que el jefe regional presente en el tablero operativo trimestral. 
El resultado consignado trimestralmente solo podrá incluir montos de cuotas vencidas que se tramitan para el pago efectivo. No así los montos liberados por otras acciones (prescripciones, finiquitos, modificaciones, cuotas que no corresponden etc.). 
Será responsabilidad del jefe regional actualizar la base de datos Sipsa con aquellas acciones de seguimiento que liberan recursos de contratos con cuotas vencidas.</t>
  </si>
  <si>
    <t xml:space="preserve">La cantidad de visitas de proyectos está condicionada a  la disponibilidad presupuestaria para viáticos, condiciones climáticas y estado de salud del jefe regional. 
Para el periodo 2026 la cantidad de contratos activos en la región de San Carlos es de 753 proyectos PPSA de ahí que el logro de la meta estimada en un 8% coresponde a la realización de 30 inspecciones de campo.
</t>
  </si>
  <si>
    <t>Gabriela Cabezas</t>
  </si>
  <si>
    <t>Mariela Gonzalez</t>
  </si>
  <si>
    <t>Debido al cambio de gobierno, se va a depender de las decisiones políticas.</t>
  </si>
  <si>
    <t>El monto total para el año en contratos con cuotas pendientes del PPSA es de ₡  91.486.778,69 que corresponde a 29 contratos.</t>
  </si>
  <si>
    <t>614 contratos activos para la OR del año de ejecución,siendo un 8,14% los prouectos visitados en el año.</t>
  </si>
  <si>
    <t>La Oficina tiene que indicar el total de personas contratadas en los diferentes contratos y tratar de mantener al menos el 80%.</t>
  </si>
  <si>
    <t>José Ángel Jiménez Fajardo</t>
  </si>
  <si>
    <t>Karla Montiel Granados
Hareling Díaz Madrigal</t>
  </si>
  <si>
    <t xml:space="preserve">En el segundo semestre se tiene el grueso de contratación debido a que se arrastra a que no se tiene certeza de presupuesto 2026 para nuevas áreas. La programación porcentual es la siguiente: I 10%, II 15%, III 50% y IV25%. </t>
  </si>
  <si>
    <t>Porcentaje de ejecución presupuestaria en contratos con cuotas pendientes del PPSA</t>
  </si>
  <si>
    <t>Se considerará el monto de los contratos vigentes, se excluyen aquellos contratos cuyo pago programado supere los 12 meses.</t>
  </si>
  <si>
    <t>La meta para el 2026 se establece de acuerdo con los datos suministrados por el Departamento Financiero-Contable al Director de Servicios Ambientales. Según el lineamiento establecido por la DSA para el periodo se ejecutarán  702 298 693,53 de colones de los cuales la OR de Nicoya deberá ejecutar la suma de:  38 636 866,19  correspondiente a 25 contratos con cuotas de pago vencidas.
La suma definida para la OR de Nicoya en el periodo 2026 será el denominador en la fórmula de este indicador durante todo el año y  el desglose de los montos ejecutados trimestralmente (numerador) deberán coincidir con la información que el jefe regional presente en el tablero operativo trimestral. 
El resultado consignado trimestralmente solo podrá incluir montos de cuotas vencidas que se tramitan para el pago efectivo. No así los montos liberados por otras acciones (prescripciones, finiquitos, modificaciones, cuotas que no corresponden etc.). 
Será responsabilidad del jefe regional actualizar la base de datos Sipsa con aquellas acciones de seguimiento que liberan recursos de contratos con cuotas vencidas.</t>
  </si>
  <si>
    <t xml:space="preserve">El cálculo se realizará con base a la cantidad de  contratos activos. Se incluyen los datos de visitas atendidas por denuncias y inspecciones de fincas en posesión. </t>
  </si>
  <si>
    <r>
      <t xml:space="preserve">La cantidad de visitas de proyectos está condicionada a  la disponibilidad presupuestaria para viáticos, condiciones climáticas y estado de salud del jefe regional. 
Para el periodo 2026 la cantidad de contratos activos en la región de Nicoya es de </t>
    </r>
    <r>
      <rPr>
        <sz val="12"/>
        <rFont val="Arial"/>
        <family val="2"/>
      </rPr>
      <t>1081</t>
    </r>
    <r>
      <rPr>
        <sz val="12"/>
        <color rgb="FF000000"/>
        <rFont val="Arial"/>
        <family val="2"/>
      </rPr>
      <t xml:space="preserve"> proyectos PPSA de ahí que el logro de la meta de 85 inspecciones de campo.
La programación porcentual es la siguiente: I 20%, II 25%, III 25% y IV30%. 
Para este caso particular el numero 84 será el denominador de la fórmula en todos los trimestres y la jefatura regional reportará en el numerador de la fórmula la cantidad de inspecciones efectivamente realizadas para cada trimestre. </t>
    </r>
  </si>
  <si>
    <r>
      <t>La Oficina tiene que indicar el total de personas contratadas en los diferentes contratos</t>
    </r>
    <r>
      <rPr>
        <sz val="11"/>
        <color theme="1"/>
        <rFont val="Arial"/>
        <family val="2"/>
      </rPr>
      <t>. Además, es necesario que en los seguimientos trimestrales se haga la cuantificación por género.</t>
    </r>
  </si>
  <si>
    <t>Juan Pablo Castillo</t>
  </si>
  <si>
    <t>Eva Araica</t>
  </si>
  <si>
    <t>Depende de la publicación de la resolución Ministerial, de las solicitudes recibidas y de otras condiciones diversas. El número de contratos para el 2026 son de 20.</t>
  </si>
  <si>
    <t>La meta para el 2026 se establece de acuerdo con los datos suministrados por el Departamento Financiero-Contable al Director de Servicios Ambientales. Según el lineamiento establecido por la DSA para el periodo se ejecutarán 702 298 693,53 millones de colones de los cuales la OR de Limón deberá ejecutar la suma de: 19 957 383,09 correspondiente a 10 contratos con cuotas de pago vencidas. No obstante, según análisis de las bases de datos de la OR solo se pueden mover un monto de 18 586 400,47 correspondiente a 7 contratos. Los 3 contratos restantes no se pueden pagar por tener limitantes legales en las fincas (demandas y embargos).  
La suma definida para la OR de Limón en el periodo 2026 será el denominador en la fórmula de este indicador durante todo el año y  el desglose de los montos ejecutados trimestralmente (numerador) deberán coincidir con la información que el jefe regional presente en el tablero operativo trimestral.  
El resultado consignado trimestralmente solo podrá incluir montos de cuotas vencidas que se tramitan para el pago efectivo. No así los montos liberados por otras acciones (prescripciones, finiquitos, modificaciones, cuotas que no corresponden etc.). 
Será responsabilidad del jefe regional actualizar la base de datos Sipsa con aquellas acciones de seguimiento que liberan recursos de contratos con cuotas vencidas.</t>
  </si>
  <si>
    <t xml:space="preserve">La cantidad de visitas de proyectos está condicionada a  la disponibilidad presupuestaria para viáticos, condiciones climáticas y estado de salud del jefe regional. 
Para el periodo 2026 la cantidad de contratos activos en la región de Limón es de 424 proyectos PPSA de ahí que el logro de la meta estimada en un 7% coresponde a la realización de 30 inspecciones de campo.
 </t>
  </si>
  <si>
    <t>Aldrin Gómez Román</t>
  </si>
  <si>
    <t xml:space="preserve">Esaud Chaves Picado 
Ronald Rodriguez Lazaro
Marjorie Hernández Montes </t>
  </si>
  <si>
    <t xml:space="preserve">Se proyecta la firma de al menos 48 contratos de PSA nuevo ingreso, de los cuales el 65% sea firmado para el I Trimestre, el 25% el segundo trimestre y el 5% el trecer y cuatro trimestre cada uno. Es importante considerar que puede haber cambios en las metas de contratación por decretos institucionales y cambio de gobierno ante la apertura de otro periodo de ingreso en el presente año 2026.Depende de la publicación del decreto, de las solicitudes recibidas y de otras condiciones diversas. </t>
  </si>
  <si>
    <t xml:space="preserve">Esaud Chaves Picado 
Ronald Rodriguez Lazaro
Marjorie Hernández Montes 
</t>
  </si>
  <si>
    <t xml:space="preserve">La meta para el 2026 se establece de acuerdo con los datos suministrados por el Departamento Financiero-Contable al Director de Servicios Ambientales. Según el lineamiento establecido por la DSA para el periodo se ejecutarán 1500 millones de colones de los cuales la OR de Caribe Norte deberá ejecutar la suma de: 46 383 256.94 correspondiente a 26 contratos con cuotas de pago vencidas.
La suma definida para la OR de Caribe Norte en el periodo 2026 será el denominador en la fórmula de este indicador durante todo el año y  el desglose de los montos ejecutados trimestralmente (15 461 085 colones) deberán coincidir con la información que el jefe regional presente en el tablero operativo trimestral. 
El resultado consignado trimestralmente solo podrá incluir montos de cuotas vencidas que se tramitan para el pago efectivo. No así los montos liberados por otras acciones (prescripciones, finiquitos, modificaciones, cuotas que no corresponden etc.). No se incluye las cuotas pendientes por actividad de reforestaciones y SAF, ya que los mismos varía según la fecha de plantación y no al pago programado en el sistema.
Será responsabilidad del jefe regional actualizar la base de datos Sipsa con aquellas acciones de seguimiento que liberan recursos de contratos con cuotas vencidas. El primer trimestre </t>
  </si>
  <si>
    <t xml:space="preserve">La cantidad de visitas de proyectos está condicionada a  la disponibilidad presupuestaria para viáticos, condiciones climáticas y estado de salud del jefe regional. La distribución porcentual es la siguiente I:10%, II 25%, III 30% y IV 35%. 
Para el periodo 2026 la cantidad de contratos activos en la región de Caribe Norte es de 610 proyectos PPSA de ahí que el logro de la meta de 44 inspecciones de campo.
Para este caso particular el numero 49 será el denominador de la fórmula en todos los trimestres y la jefatura regional reportará en el numerador de la fórmula la cantidad de inspecciones efectivamente realizadas para cada trimestre. </t>
  </si>
  <si>
    <t>Minor Hernández Vega</t>
  </si>
  <si>
    <t>El monto total para el año en contratos con cuotas pendientes del PPSA es de ₡47.713.097,45 que corresponde a 42 contratos</t>
  </si>
  <si>
    <t>La cantidad total de contratos activos es de 492 para la OR del año de ejecución, que corresponde a un 7%.</t>
  </si>
  <si>
    <t>Dirección General 
Plan Anual Operativo 2026</t>
  </si>
  <si>
    <t xml:space="preserve">Dirigir las acciones institucionales para el cumplimiento de los objetivos estratégicos. </t>
  </si>
  <si>
    <t xml:space="preserve">Jorge Mario Rodriguez Zuñiga </t>
  </si>
  <si>
    <t xml:space="preserve">Jennifer Araya Ulate </t>
  </si>
  <si>
    <t>Nivel de desempeño institucional general</t>
  </si>
  <si>
    <t>Porcentaje de desempeño general obtenido</t>
  </si>
  <si>
    <t>Esta calificación corresponde al promedio de los resultados obtenidos en los indicadores relacionados con la colocación de hectáreas del PPSA, la captación de recursos adicionales, la ejecución presupuestaria institucional y la del programa de crédito. Su propósito es reflejar el nivel de cumplimiento institucional reportado a los entes externos respecto a los programas sustantivos.
El cálculo y suministro de este indicador están a cargo de la Unidad de Planificación y Control de Gestión.</t>
  </si>
  <si>
    <t>Robustecer el posicionamiento institucional mediante estrategias efectivas de comunicación, imagen y gestión de alianzas con organizaciones nacionales e internacionales.</t>
  </si>
  <si>
    <t>Gestionar alianzas con organizaciones nacionales e internacionales para potenciar las capacidades institucionales y ampliar el alcance de los programas.</t>
  </si>
  <si>
    <t>Nivel de posicionamiento institucional en espacios estratégicos nacionales e internacionales.</t>
  </si>
  <si>
    <t>Actividades realizadas y/o en las que se participan/ actividades planificadas*100</t>
  </si>
  <si>
    <t>Este indicador permite valorar el grado en que la Dirección Ejecutica impulsa acciones de posicionamiento institucional, que son medibles mediante la cantidad de actividades realizadas o en las que participa. Incluye la participación en foros, convenios, medios de comunicación, eventos de cooperación, presentaciones ante organismos nacionales e internacionales y acciones de divulgación institucional.</t>
  </si>
  <si>
    <t>Registros de participación en eventos (foros, convenios, medios de comunicación, eventos de cooperación, presentaciones ante organismos nacionales e internacionales de divulgación institucional).</t>
  </si>
  <si>
    <t>Porcentaje de reportes de seguimiento de entes fiscalizadores externos revisados y aprobados por la Dirección Ejecutiva</t>
  </si>
  <si>
    <t>Reportes revisados y aprobados / Total de reportes programados *100</t>
  </si>
  <si>
    <t>Mide el grado de cumplimiento de la Dirección Ejecutiva en la revisión y aprobación de los reportes de seguimiento enviados a los entes fiscalizadores externos dentro de los plazos establecidos.</t>
  </si>
  <si>
    <t>Informes revisados y aprobados enviados a los entes fiscalizadores externos.</t>
  </si>
  <si>
    <t xml:space="preserve">Acciones de posicionamiento </t>
  </si>
  <si>
    <t>Firma y divulgación de alianzas estratégicas.</t>
  </si>
  <si>
    <t>Publicación de informes y resultados institucionales.</t>
  </si>
  <si>
    <t>Participación en eventos nacionales e internacionales</t>
  </si>
  <si>
    <t xml:space="preserve">Solamente considerar aquella participación en la que se logre una negociación, promoción  o producto específico para el Fonafifo.                  No incluye: giras, reuniones de personal, seminarios ni capacitaciones. </t>
  </si>
  <si>
    <t xml:space="preserve">Validación de instrumentos estrátegicos </t>
  </si>
  <si>
    <t xml:space="preserve">Seguimiento y cierre de acuerdos estratégicos de Junta Directiva </t>
  </si>
  <si>
    <t xml:space="preserve">Atención de Auditoría y control </t>
  </si>
  <si>
    <t>PAO Contraloría de Servicios 
Plan Anual Operativo 2026</t>
  </si>
  <si>
    <t>PAO Unidad de Planificación y Control de Gestión 
Plan Anual Operativo 2026</t>
  </si>
  <si>
    <t>Departamento Financiero-Contable 
Plan Anual Operativo 2026</t>
  </si>
  <si>
    <t>Plan Anual Operativo- Dirección de Servicios Ambientales 
Plan Anual Operativo 2026</t>
  </si>
  <si>
    <t>Dirección de Fomento Forestal
Plan Anual Operativo 2026</t>
  </si>
  <si>
    <t>Dirección de Desarrollo y Comercialización de Servicios Ambientales
Plan Anual Operativo 2026</t>
  </si>
  <si>
    <t>Plan Anual Operativo- Dirección de Asuntos Jurídicos 2026
Plan Anual Operativo 2026</t>
  </si>
  <si>
    <t>Departamento Administrativo
Plan Anual Operativo 2026</t>
  </si>
  <si>
    <t>Departamento Financiero-Contable
Plan Anual Operativo 2026</t>
  </si>
  <si>
    <t>Oficina Regional San José Occidental
Plan Anual Operativo 2026</t>
  </si>
  <si>
    <t>Oficina Regional San José Oriental
Plan Anual Operativo 2026</t>
  </si>
  <si>
    <t>Oficina Regional San Carlos
Plan Anual Operativo 2026</t>
  </si>
  <si>
    <t>Oficina Regional Palmar Norte
Plan Anual Operativo 2026</t>
  </si>
  <si>
    <t>Oficina Regional Nicoya 
Plan Anual Operativo 2026</t>
  </si>
  <si>
    <t>Oficina Regional Limón
Plan Anual Operativo 2026</t>
  </si>
  <si>
    <t>Oficina Regional Caribe Norte 
Plan Anual Operativo 2026</t>
  </si>
  <si>
    <t>Oficina Regional Cañas
Plan Anual Operativo 2026</t>
  </si>
  <si>
    <t>Fomentar el acceso al financiamiento forestal, agroforestal, agropaisaje productivo y ambiental, mediante productos crediticios inclusivos y adaptados a las necesidades de pequeños y medianos productores durante el período 2026-2030.</t>
  </si>
  <si>
    <r>
      <t>Indica el porcentaje de ejecución presupuestaria de los recursos asignadas al Fonafifo, para el Pago de Servicios Ambientales</t>
    </r>
    <r>
      <rPr>
        <sz val="12"/>
        <rFont val="Century Gotic"/>
      </rPr>
      <t xml:space="preserve">, siempre y cuando cada una de las solicitudes para dicho tramite de pago cumpla con las condiciones contractuales, legales y tecnicas. Por ende, esta variable está totalmente fuera de control de Fonafifo. El 100% de la solicitudes se tràmitan, sin embargo aproximadamente el 15% de las solicitudes incumplen segun resgistro historicos por lo que no se les puede realizar el pago. </t>
    </r>
  </si>
  <si>
    <t xml:space="preserve">Promoción </t>
  </si>
  <si>
    <t>Colocación de crédito</t>
  </si>
  <si>
    <t>Gestión de proyectos</t>
  </si>
  <si>
    <t>Seguimiento a proyectos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</si>
</sst>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_-[$$-409]* #,##0_ ;_-[$$-409]* \-#,##0\ ;_-[$$-409]* &quot;-&quot;_ ;_-@_ "/>
    <numFmt numFmtId="165" formatCode="_-* #,##0_-;\-* #,##0_-;_-* &quot;-&quot;??_-;_-@_-"/>
    <numFmt numFmtId="166" formatCode="_-* #,##0.0_-;\-* #,##0.0_-;_-* &quot;-&quot;??_-;_-@_-"/>
    <numFmt numFmtId="167" formatCode="0.0%"/>
    <numFmt numFmtId="168" formatCode="0.0"/>
  </numFmts>
  <fonts count="36">
    <font>
      <sz val="11"/>
      <color theme="1"/>
      <name val="Calibri"/>
      <family val="2"/>
      <scheme val="minor"/>
    </font>
    <font>
      <sz val="11"/>
      <color theme="1"/>
      <name val="Calibri"/>
      <family val="2"/>
      <scheme val="minor"/>
    </font>
    <font>
      <b/>
      <sz val="18"/>
      <color theme="0" tint="-0.499984740745262"/>
      <name val="Century Gothic"/>
      <family val="2"/>
    </font>
    <font>
      <sz val="12"/>
      <color theme="1"/>
      <name val="Calibri"/>
      <family val="2"/>
      <scheme val="minor"/>
    </font>
    <font>
      <b/>
      <sz val="12"/>
      <color theme="0"/>
      <name val="Arial"/>
      <family val="2"/>
    </font>
    <font>
      <sz val="12"/>
      <color theme="1"/>
      <name val="Arial"/>
      <family val="2"/>
    </font>
    <font>
      <sz val="11"/>
      <color theme="1"/>
      <name val="Century Gothic"/>
      <family val="2"/>
    </font>
    <font>
      <sz val="11"/>
      <name val="Century Gothic"/>
      <family val="2"/>
    </font>
    <font>
      <b/>
      <sz val="12"/>
      <color theme="0" tint="-0.499984740745262"/>
      <name val="Arial"/>
      <family val="2"/>
    </font>
    <font>
      <b/>
      <sz val="20"/>
      <color theme="0" tint="-0.499984740745262"/>
      <name val="Arial"/>
      <family val="2"/>
    </font>
    <font>
      <b/>
      <sz val="12"/>
      <color theme="1"/>
      <name val="Arial"/>
      <family val="2"/>
    </font>
    <font>
      <sz val="12"/>
      <name val="Arial"/>
      <family val="2"/>
    </font>
    <font>
      <b/>
      <sz val="18"/>
      <color theme="0" tint="-0.499984740745262"/>
      <name val="Arial"/>
      <family val="2"/>
    </font>
    <font>
      <sz val="12"/>
      <color rgb="FFFF0000"/>
      <name val="Arial"/>
      <family val="2"/>
    </font>
    <font>
      <sz val="9"/>
      <color theme="1"/>
      <name val="Arial"/>
      <family val="2"/>
    </font>
    <font>
      <sz val="8"/>
      <color theme="1"/>
      <name val="Segoe UI"/>
      <family val="2"/>
    </font>
    <font>
      <sz val="12"/>
      <color theme="1"/>
      <name val="Century Gotic"/>
    </font>
    <font>
      <b/>
      <sz val="18"/>
      <color theme="0" tint="-0.499984740745262"/>
      <name val="Century Gotic"/>
    </font>
    <font>
      <b/>
      <sz val="12"/>
      <color theme="0" tint="-0.499984740745262"/>
      <name val="Century Gotic"/>
    </font>
    <font>
      <b/>
      <sz val="14"/>
      <color theme="0" tint="-0.499984740745262"/>
      <name val="Century Gotic"/>
    </font>
    <font>
      <b/>
      <sz val="12"/>
      <color theme="0"/>
      <name val="Century Gotic"/>
    </font>
    <font>
      <b/>
      <sz val="16"/>
      <color theme="0"/>
      <name val="Century Gotic"/>
    </font>
    <font>
      <sz val="12"/>
      <color theme="0"/>
      <name val="Century Gotic"/>
    </font>
    <font>
      <b/>
      <sz val="12"/>
      <color theme="1"/>
      <name val="Century Gotic"/>
    </font>
    <font>
      <sz val="12"/>
      <color rgb="FFFF0000"/>
      <name val="Century Gotic"/>
    </font>
    <font>
      <sz val="12"/>
      <name val="Century Gotic"/>
    </font>
    <font>
      <sz val="11"/>
      <name val="Arial"/>
      <family val="2"/>
    </font>
    <font>
      <sz val="12"/>
      <color theme="1"/>
      <name val="Century Gothic"/>
      <family val="2"/>
    </font>
    <font>
      <b/>
      <sz val="14"/>
      <color theme="0"/>
      <name val="Arial"/>
      <family val="2"/>
    </font>
    <font>
      <b/>
      <sz val="18"/>
      <color theme="0"/>
      <name val="Arial"/>
      <family val="2"/>
    </font>
    <font>
      <b/>
      <sz val="14"/>
      <color theme="1"/>
      <name val="Calibri"/>
      <family val="2"/>
      <scheme val="minor"/>
    </font>
    <font>
      <sz val="11"/>
      <color theme="1"/>
      <name val="Arial"/>
      <family val="2"/>
    </font>
    <font>
      <sz val="12"/>
      <name val="Century Gothic"/>
      <family val="2"/>
    </font>
    <font>
      <sz val="11"/>
      <color theme="1"/>
      <name val="Century Gothic"/>
      <family val="1"/>
    </font>
    <font>
      <sz val="12"/>
      <color rgb="FF000000"/>
      <name val="Arial"/>
      <family val="2"/>
    </font>
    <font>
      <sz val="11"/>
      <color rgb="FFFF0000"/>
      <name val="Arial"/>
      <family val="2"/>
    </font>
  </fonts>
  <fills count="5">
    <fill>
      <patternFill patternType="none"/>
    </fill>
    <fill>
      <patternFill patternType="gray125"/>
    </fill>
    <fill>
      <patternFill patternType="solid">
        <fgColor rgb="FF009444"/>
        <bgColor indexed="64"/>
      </patternFill>
    </fill>
    <fill>
      <patternFill patternType="solid">
        <fgColor theme="0"/>
        <bgColor indexed="64"/>
      </patternFill>
    </fill>
    <fill>
      <patternFill patternType="solid">
        <fgColor theme="4" tint="0.7999816888943144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right/>
      <top style="thick">
        <color indexed="64"/>
      </top>
      <bottom/>
      <diagonal/>
    </border>
    <border>
      <left/>
      <right style="thin">
        <color indexed="64"/>
      </right>
      <top style="thick">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right/>
      <top style="thin">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bottom style="thick">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s>
  <cellStyleXfs count="5">
    <xf numFmtId="0" fontId="0" fillId="0" borderId="0"/>
    <xf numFmtId="9" fontId="1" fillId="0" borderId="0" applyFont="0" applyFill="0" applyBorder="0" applyAlignment="0" applyProtection="0"/>
    <xf numFmtId="9" fontId="1" fillId="0" borderId="0"/>
    <xf numFmtId="43" fontId="1" fillId="0" borderId="0"/>
    <xf numFmtId="43" fontId="1" fillId="0" borderId="0" applyFont="0" applyFill="0" applyBorder="0" applyAlignment="0" applyProtection="0"/>
  </cellStyleXfs>
  <cellXfs count="611">
    <xf numFmtId="0" fontId="0" fillId="0" borderId="0" xfId="0"/>
    <xf numFmtId="0" fontId="3" fillId="0" borderId="0" xfId="0" applyFont="1" applyAlignment="1">
      <alignment vertical="top"/>
    </xf>
    <xf numFmtId="0" fontId="5" fillId="0" borderId="0" xfId="0" applyFont="1" applyAlignment="1">
      <alignment vertical="top"/>
    </xf>
    <xf numFmtId="0" fontId="4" fillId="2" borderId="1" xfId="0" applyFont="1" applyFill="1" applyBorder="1" applyAlignment="1">
      <alignment horizontal="center" vertical="center" wrapText="1"/>
    </xf>
    <xf numFmtId="0" fontId="6" fillId="3" borderId="1" xfId="0" applyFont="1" applyFill="1" applyBorder="1" applyAlignment="1">
      <alignment horizontal="left" vertical="top" wrapText="1"/>
    </xf>
    <xf numFmtId="0" fontId="6" fillId="3" borderId="1" xfId="0" applyFont="1" applyFill="1" applyBorder="1" applyAlignment="1">
      <alignment horizontal="justify" vertical="top"/>
    </xf>
    <xf numFmtId="0" fontId="6" fillId="3" borderId="1" xfId="0" applyFont="1" applyFill="1" applyBorder="1" applyAlignment="1">
      <alignment horizontal="center" vertical="top" wrapText="1"/>
    </xf>
    <xf numFmtId="0" fontId="7" fillId="3" borderId="1" xfId="0" applyFont="1" applyFill="1" applyBorder="1" applyAlignment="1">
      <alignment horizontal="justify" vertical="top" wrapText="1"/>
    </xf>
    <xf numFmtId="0" fontId="6" fillId="3" borderId="1" xfId="0" applyFont="1" applyFill="1" applyBorder="1" applyAlignment="1">
      <alignment horizontal="justify" vertical="top" wrapText="1"/>
    </xf>
    <xf numFmtId="0" fontId="7" fillId="3" borderId="1" xfId="0" applyFont="1" applyFill="1" applyBorder="1" applyAlignment="1">
      <alignment horizontal="justify" vertical="top"/>
    </xf>
    <xf numFmtId="9" fontId="6" fillId="3" borderId="1" xfId="0" applyNumberFormat="1" applyFont="1" applyFill="1" applyBorder="1" applyAlignment="1">
      <alignment horizontal="right" vertical="top"/>
    </xf>
    <xf numFmtId="9" fontId="6" fillId="3" borderId="1" xfId="1" applyFont="1" applyFill="1" applyBorder="1" applyAlignment="1">
      <alignment horizontal="center" vertical="center"/>
    </xf>
    <xf numFmtId="0" fontId="6" fillId="3" borderId="2" xfId="0" applyFont="1" applyFill="1" applyBorder="1" applyAlignment="1">
      <alignment horizontal="justify" vertical="top" wrapText="1"/>
    </xf>
    <xf numFmtId="0" fontId="6" fillId="3" borderId="2" xfId="0" applyFont="1" applyFill="1" applyBorder="1" applyAlignment="1">
      <alignment horizontal="left" vertical="top" wrapText="1"/>
    </xf>
    <xf numFmtId="0" fontId="6" fillId="3" borderId="2" xfId="0" applyFont="1" applyFill="1" applyBorder="1" applyAlignment="1">
      <alignment horizontal="left" vertical="top"/>
    </xf>
    <xf numFmtId="0" fontId="7" fillId="3" borderId="2" xfId="0" applyFont="1" applyFill="1" applyBorder="1" applyAlignment="1">
      <alignment horizontal="left" vertical="top"/>
    </xf>
    <xf numFmtId="0" fontId="6" fillId="3" borderId="2" xfId="0" applyFont="1" applyFill="1" applyBorder="1" applyAlignment="1">
      <alignment horizontal="justify" vertical="top"/>
    </xf>
    <xf numFmtId="9" fontId="6" fillId="3" borderId="2" xfId="0" applyNumberFormat="1" applyFont="1" applyFill="1" applyBorder="1" applyAlignment="1">
      <alignment horizontal="right" vertical="top" wrapText="1"/>
    </xf>
    <xf numFmtId="9" fontId="6" fillId="3" borderId="2" xfId="0" applyNumberFormat="1" applyFont="1" applyFill="1" applyBorder="1" applyAlignment="1">
      <alignment horizontal="right" vertical="top"/>
    </xf>
    <xf numFmtId="9" fontId="6" fillId="3" borderId="2" xfId="1" applyFont="1" applyFill="1" applyBorder="1" applyAlignment="1">
      <alignment horizontal="center" vertical="center"/>
    </xf>
    <xf numFmtId="9" fontId="6" fillId="3" borderId="2" xfId="0" applyNumberFormat="1" applyFont="1" applyFill="1" applyBorder="1" applyAlignment="1">
      <alignment horizontal="center" vertical="center"/>
    </xf>
    <xf numFmtId="0" fontId="6" fillId="3" borderId="2" xfId="0" applyFont="1" applyFill="1" applyBorder="1" applyAlignment="1">
      <alignment horizontal="center" vertical="top" wrapText="1"/>
    </xf>
    <xf numFmtId="9" fontId="6" fillId="3" borderId="2" xfId="1" applyFont="1" applyFill="1" applyBorder="1" applyAlignment="1">
      <alignment horizontal="center" vertical="center" wrapText="1"/>
    </xf>
    <xf numFmtId="0" fontId="0" fillId="0" borderId="0" xfId="0" applyAlignment="1">
      <alignment wrapText="1"/>
    </xf>
    <xf numFmtId="0" fontId="5" fillId="3" borderId="0" xfId="0" applyFont="1" applyFill="1" applyAlignment="1">
      <alignment wrapText="1"/>
    </xf>
    <xf numFmtId="0" fontId="8" fillId="3" borderId="5" xfId="0" applyFont="1" applyFill="1" applyBorder="1" applyAlignment="1">
      <alignment horizontal="center" vertical="center" wrapText="1"/>
    </xf>
    <xf numFmtId="0" fontId="5" fillId="3" borderId="0" xfId="0" applyFont="1" applyFill="1"/>
    <xf numFmtId="0" fontId="10" fillId="3" borderId="0" xfId="0" applyFont="1" applyFill="1" applyAlignment="1">
      <alignment horizontal="center" vertical="center"/>
    </xf>
    <xf numFmtId="0" fontId="5" fillId="3" borderId="0" xfId="0" applyFont="1" applyFill="1" applyAlignment="1">
      <alignment vertical="top"/>
    </xf>
    <xf numFmtId="0" fontId="5" fillId="3" borderId="1" xfId="0" applyFont="1" applyFill="1" applyBorder="1" applyAlignment="1">
      <alignment horizontal="center" vertical="top" wrapText="1"/>
    </xf>
    <xf numFmtId="0" fontId="5" fillId="3" borderId="1" xfId="0" applyFont="1" applyFill="1" applyBorder="1" applyAlignment="1">
      <alignment horizontal="justify" vertical="top"/>
    </xf>
    <xf numFmtId="0" fontId="5" fillId="3" borderId="1" xfId="0" applyFont="1" applyFill="1" applyBorder="1" applyAlignment="1">
      <alignment horizontal="left" vertical="top" wrapText="1"/>
    </xf>
    <xf numFmtId="0" fontId="11" fillId="3" borderId="1" xfId="0" applyFont="1" applyFill="1" applyBorder="1" applyAlignment="1">
      <alignment horizontal="justify" vertical="top" wrapText="1"/>
    </xf>
    <xf numFmtId="0" fontId="11" fillId="3" borderId="1" xfId="0" applyFont="1" applyFill="1" applyBorder="1" applyAlignment="1">
      <alignment horizontal="justify" vertical="top"/>
    </xf>
    <xf numFmtId="0" fontId="11" fillId="3" borderId="1" xfId="0" applyFont="1" applyFill="1" applyBorder="1" applyAlignment="1">
      <alignment horizontal="center" vertical="center"/>
    </xf>
    <xf numFmtId="9" fontId="11" fillId="3" borderId="1" xfId="0" applyNumberFormat="1" applyFont="1" applyFill="1" applyBorder="1" applyAlignment="1">
      <alignment horizontal="center" vertical="center"/>
    </xf>
    <xf numFmtId="2" fontId="11" fillId="3" borderId="1" xfId="0" applyNumberFormat="1" applyFont="1" applyFill="1" applyBorder="1" applyAlignment="1">
      <alignment horizontal="center" vertical="center"/>
    </xf>
    <xf numFmtId="0" fontId="11" fillId="3" borderId="1" xfId="0" applyFont="1" applyFill="1" applyBorder="1" applyAlignment="1">
      <alignment horizontal="left" vertical="center" wrapText="1"/>
    </xf>
    <xf numFmtId="0" fontId="5" fillId="3" borderId="2" xfId="0" applyFont="1" applyFill="1" applyBorder="1" applyAlignment="1">
      <alignment horizontal="justify" vertical="top"/>
    </xf>
    <xf numFmtId="0" fontId="5" fillId="3" borderId="2" xfId="0" applyFont="1" applyFill="1" applyBorder="1" applyAlignment="1">
      <alignment horizontal="left" vertical="top" wrapText="1"/>
    </xf>
    <xf numFmtId="0" fontId="5" fillId="3" borderId="2" xfId="0" applyFont="1" applyFill="1" applyBorder="1" applyAlignment="1">
      <alignment horizontal="justify" vertical="top" wrapText="1"/>
    </xf>
    <xf numFmtId="0" fontId="11" fillId="3" borderId="2" xfId="0" applyFont="1" applyFill="1" applyBorder="1" applyAlignment="1">
      <alignment horizontal="center" vertical="top"/>
    </xf>
    <xf numFmtId="0" fontId="5" fillId="3" borderId="2" xfId="0" applyFont="1" applyFill="1" applyBorder="1" applyAlignment="1">
      <alignment horizontal="center" vertical="top"/>
    </xf>
    <xf numFmtId="0" fontId="11" fillId="3" borderId="2" xfId="0" applyFont="1" applyFill="1" applyBorder="1" applyAlignment="1">
      <alignment horizontal="center" vertical="center"/>
    </xf>
    <xf numFmtId="9" fontId="11" fillId="3" borderId="2" xfId="0" applyNumberFormat="1" applyFont="1" applyFill="1" applyBorder="1" applyAlignment="1">
      <alignment horizontal="center" vertical="center"/>
    </xf>
    <xf numFmtId="0" fontId="11" fillId="3" borderId="2" xfId="0" applyFont="1" applyFill="1" applyBorder="1" applyAlignment="1">
      <alignment horizontal="left" vertical="center" wrapText="1"/>
    </xf>
    <xf numFmtId="0" fontId="5" fillId="3" borderId="1" xfId="0" applyFont="1" applyFill="1" applyBorder="1" applyAlignment="1">
      <alignment vertical="top"/>
    </xf>
    <xf numFmtId="0" fontId="5" fillId="3" borderId="1" xfId="0" applyFont="1" applyFill="1" applyBorder="1" applyAlignment="1">
      <alignment vertical="top" wrapText="1"/>
    </xf>
    <xf numFmtId="1" fontId="11" fillId="3" borderId="1" xfId="0" applyNumberFormat="1"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0" xfId="0" applyFont="1" applyFill="1" applyAlignment="1">
      <alignment horizontal="center" wrapText="1"/>
    </xf>
    <xf numFmtId="0" fontId="5" fillId="3" borderId="0" xfId="0" applyFont="1" applyFill="1" applyAlignment="1">
      <alignment horizontal="left"/>
    </xf>
    <xf numFmtId="0" fontId="5" fillId="3" borderId="0" xfId="0" applyFont="1" applyFill="1" applyAlignment="1">
      <alignment horizontal="center" vertical="center" wrapText="1"/>
    </xf>
    <xf numFmtId="0" fontId="5" fillId="3" borderId="0" xfId="0" applyFont="1" applyFill="1" applyAlignment="1">
      <alignment horizontal="justify"/>
    </xf>
    <xf numFmtId="0" fontId="5" fillId="3" borderId="0" xfId="0" applyFont="1" applyFill="1" applyAlignment="1">
      <alignment horizontal="center"/>
    </xf>
    <xf numFmtId="0" fontId="2" fillId="3" borderId="8" xfId="0" applyFont="1" applyFill="1" applyBorder="1" applyAlignment="1">
      <alignment vertical="center" wrapText="1"/>
    </xf>
    <xf numFmtId="0" fontId="2" fillId="3" borderId="9" xfId="0" applyFont="1" applyFill="1" applyBorder="1" applyAlignment="1">
      <alignment vertical="center" wrapText="1"/>
    </xf>
    <xf numFmtId="0" fontId="5" fillId="0" borderId="1" xfId="0" applyFont="1" applyBorder="1" applyAlignment="1">
      <alignment horizontal="center" vertical="top" wrapText="1"/>
    </xf>
    <xf numFmtId="0" fontId="5" fillId="3" borderId="1" xfId="0" applyFont="1" applyFill="1" applyBorder="1" applyAlignment="1">
      <alignment horizontal="justify" vertical="center" wrapText="1"/>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5" fillId="0" borderId="0" xfId="0" applyFont="1" applyAlignment="1">
      <alignment horizontal="left" vertical="top"/>
    </xf>
    <xf numFmtId="9" fontId="5" fillId="0" borderId="0" xfId="1" applyFont="1" applyAlignment="1">
      <alignment horizontal="center" vertical="top"/>
    </xf>
    <xf numFmtId="9" fontId="5" fillId="0" borderId="0" xfId="1" applyFont="1" applyAlignment="1">
      <alignment horizontal="left" vertical="top"/>
    </xf>
    <xf numFmtId="0" fontId="5" fillId="0" borderId="0" xfId="0" applyFont="1" applyAlignment="1">
      <alignment horizontal="center" vertical="center"/>
    </xf>
    <xf numFmtId="0" fontId="5" fillId="3" borderId="0" xfId="0" applyFont="1" applyFill="1" applyAlignment="1">
      <alignment horizontal="left" vertical="top"/>
    </xf>
    <xf numFmtId="0" fontId="5" fillId="3" borderId="0" xfId="0" applyFont="1" applyFill="1" applyAlignment="1">
      <alignment horizontal="center" vertical="center"/>
    </xf>
    <xf numFmtId="0" fontId="11" fillId="3" borderId="1" xfId="0" applyFont="1" applyFill="1" applyBorder="1" applyAlignment="1">
      <alignment horizontal="left" vertical="top" wrapText="1"/>
    </xf>
    <xf numFmtId="0" fontId="11" fillId="3" borderId="1" xfId="0" applyFont="1" applyFill="1" applyBorder="1" applyAlignment="1">
      <alignment horizontal="center" vertical="top" wrapText="1"/>
    </xf>
    <xf numFmtId="0" fontId="5" fillId="0" borderId="0" xfId="0" applyFont="1" applyAlignment="1">
      <alignment horizontal="center" vertical="center" wrapText="1"/>
    </xf>
    <xf numFmtId="0" fontId="5" fillId="4" borderId="0" xfId="0" applyFont="1" applyFill="1" applyAlignment="1">
      <alignment horizontal="center" vertical="center" wrapText="1"/>
    </xf>
    <xf numFmtId="0" fontId="13" fillId="3" borderId="0" xfId="0" applyFont="1" applyFill="1" applyAlignment="1">
      <alignment horizontal="center" vertical="center" wrapText="1"/>
    </xf>
    <xf numFmtId="0" fontId="13" fillId="0" borderId="0" xfId="0" applyFont="1" applyAlignment="1">
      <alignment horizontal="center" vertical="center" wrapText="1"/>
    </xf>
    <xf numFmtId="0" fontId="11" fillId="0" borderId="1" xfId="0" applyFont="1" applyBorder="1" applyAlignment="1">
      <alignment horizontal="center" vertical="top" wrapText="1"/>
    </xf>
    <xf numFmtId="0" fontId="5" fillId="0" borderId="1" xfId="0" applyFont="1" applyBorder="1" applyAlignment="1">
      <alignment horizontal="center" vertical="top"/>
    </xf>
    <xf numFmtId="10" fontId="11" fillId="0" borderId="1" xfId="0" applyNumberFormat="1" applyFont="1" applyBorder="1" applyAlignment="1">
      <alignment horizontal="center" vertical="top"/>
    </xf>
    <xf numFmtId="0" fontId="13" fillId="0" borderId="0" xfId="0" applyFont="1" applyAlignment="1">
      <alignment horizontal="center" vertical="top"/>
    </xf>
    <xf numFmtId="0" fontId="13" fillId="0" borderId="0" xfId="0" applyFont="1" applyAlignment="1">
      <alignment horizontal="center" vertical="top" wrapText="1"/>
    </xf>
    <xf numFmtId="0" fontId="5" fillId="0" borderId="0" xfId="0" applyFont="1" applyAlignment="1">
      <alignment horizontal="center" vertical="top" wrapText="1"/>
    </xf>
    <xf numFmtId="0" fontId="5" fillId="0" borderId="0" xfId="0" applyFont="1" applyAlignment="1">
      <alignment horizontal="left" vertical="top" wrapText="1"/>
    </xf>
    <xf numFmtId="0" fontId="5" fillId="0" borderId="0" xfId="0" applyFont="1" applyAlignment="1">
      <alignment horizontal="center" vertical="top"/>
    </xf>
    <xf numFmtId="2" fontId="13" fillId="0" borderId="0" xfId="0" applyNumberFormat="1" applyFont="1" applyAlignment="1">
      <alignment horizontal="right" vertical="center"/>
    </xf>
    <xf numFmtId="0" fontId="11" fillId="0" borderId="0" xfId="0" applyFont="1" applyAlignment="1">
      <alignment horizontal="center" vertical="top"/>
    </xf>
    <xf numFmtId="0" fontId="14" fillId="3" borderId="1" xfId="0" applyFont="1" applyFill="1" applyBorder="1" applyAlignment="1">
      <alignment vertical="top" wrapText="1"/>
    </xf>
    <xf numFmtId="9" fontId="5" fillId="3" borderId="1" xfId="0" applyNumberFormat="1" applyFont="1" applyFill="1" applyBorder="1" applyAlignment="1">
      <alignment horizontal="center" vertical="top" wrapText="1"/>
    </xf>
    <xf numFmtId="10" fontId="11" fillId="3" borderId="1" xfId="0" applyNumberFormat="1" applyFont="1" applyFill="1" applyBorder="1" applyAlignment="1">
      <alignment horizontal="center" vertical="top"/>
    </xf>
    <xf numFmtId="0" fontId="15" fillId="3" borderId="1" xfId="0" applyFont="1" applyFill="1" applyBorder="1" applyAlignment="1">
      <alignment vertical="top" wrapText="1"/>
    </xf>
    <xf numFmtId="2" fontId="11" fillId="3" borderId="1" xfId="0" applyNumberFormat="1" applyFont="1" applyFill="1" applyBorder="1" applyAlignment="1">
      <alignment horizontal="center" vertical="top" wrapText="1"/>
    </xf>
    <xf numFmtId="2" fontId="11" fillId="3" borderId="1" xfId="1" applyNumberFormat="1" applyFont="1" applyFill="1" applyBorder="1" applyAlignment="1">
      <alignment horizontal="center" vertical="top" wrapText="1"/>
    </xf>
    <xf numFmtId="0" fontId="5" fillId="3" borderId="1" xfId="0" applyFont="1" applyFill="1" applyBorder="1"/>
    <xf numFmtId="0" fontId="11" fillId="3" borderId="2" xfId="0" applyFont="1" applyFill="1" applyBorder="1" applyAlignment="1">
      <alignment horizontal="center" vertical="top" wrapText="1"/>
    </xf>
    <xf numFmtId="10" fontId="11" fillId="3" borderId="2" xfId="0" applyNumberFormat="1" applyFont="1" applyFill="1" applyBorder="1" applyAlignment="1">
      <alignment horizontal="center" vertical="top"/>
    </xf>
    <xf numFmtId="2" fontId="5" fillId="3" borderId="1" xfId="0" applyNumberFormat="1" applyFont="1" applyFill="1" applyBorder="1" applyAlignment="1">
      <alignment horizontal="center" vertical="top" wrapText="1"/>
    </xf>
    <xf numFmtId="10" fontId="11" fillId="3" borderId="1" xfId="0" applyNumberFormat="1" applyFont="1" applyFill="1" applyBorder="1" applyAlignment="1">
      <alignment horizontal="center" vertical="top" wrapText="1"/>
    </xf>
    <xf numFmtId="0" fontId="5" fillId="3" borderId="1" xfId="0" applyFont="1" applyFill="1" applyBorder="1" applyAlignment="1">
      <alignment vertical="center" wrapText="1"/>
    </xf>
    <xf numFmtId="2" fontId="11" fillId="0" borderId="1" xfId="0" applyNumberFormat="1" applyFont="1" applyBorder="1" applyAlignment="1">
      <alignment horizontal="center" vertical="top"/>
    </xf>
    <xf numFmtId="0" fontId="11" fillId="3" borderId="1" xfId="1" applyNumberFormat="1" applyFont="1" applyFill="1" applyBorder="1" applyAlignment="1">
      <alignment horizontal="center" vertical="top" wrapText="1"/>
    </xf>
    <xf numFmtId="0" fontId="5" fillId="3" borderId="18" xfId="0" applyFont="1" applyFill="1" applyBorder="1" applyAlignment="1">
      <alignment vertical="center" wrapText="1"/>
    </xf>
    <xf numFmtId="0" fontId="5" fillId="3" borderId="19" xfId="0" applyFont="1" applyFill="1" applyBorder="1" applyAlignment="1">
      <alignment horizontal="center" vertical="top" wrapText="1"/>
    </xf>
    <xf numFmtId="0" fontId="11" fillId="3" borderId="19" xfId="0" applyFont="1" applyFill="1" applyBorder="1" applyAlignment="1">
      <alignment horizontal="left" vertical="top" wrapText="1"/>
    </xf>
    <xf numFmtId="0" fontId="11" fillId="3" borderId="19" xfId="0" applyFont="1" applyFill="1" applyBorder="1" applyAlignment="1">
      <alignment horizontal="center" vertical="top" wrapText="1"/>
    </xf>
    <xf numFmtId="0" fontId="14" fillId="3" borderId="19" xfId="0" applyFont="1" applyFill="1" applyBorder="1" applyAlignment="1">
      <alignment vertical="top" wrapText="1"/>
    </xf>
    <xf numFmtId="0" fontId="11" fillId="0" borderId="19" xfId="0" applyFont="1" applyBorder="1" applyAlignment="1">
      <alignment horizontal="center" vertical="top" wrapText="1"/>
    </xf>
    <xf numFmtId="2" fontId="5" fillId="3" borderId="19" xfId="0" applyNumberFormat="1" applyFont="1" applyFill="1" applyBorder="1" applyAlignment="1">
      <alignment horizontal="center" vertical="top" wrapText="1"/>
    </xf>
    <xf numFmtId="10" fontId="11" fillId="3" borderId="19" xfId="0" applyNumberFormat="1" applyFont="1" applyFill="1" applyBorder="1" applyAlignment="1">
      <alignment horizontal="center" vertical="top" wrapText="1"/>
    </xf>
    <xf numFmtId="0" fontId="4" fillId="2" borderId="2"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1" xfId="0" applyFont="1" applyFill="1" applyBorder="1" applyAlignment="1">
      <alignment horizontal="center" vertical="center" wrapText="1"/>
    </xf>
    <xf numFmtId="164" fontId="5" fillId="3" borderId="2" xfId="0" applyNumberFormat="1" applyFont="1" applyFill="1" applyBorder="1" applyAlignment="1">
      <alignment horizontal="center" vertical="center" wrapText="1"/>
    </xf>
    <xf numFmtId="2" fontId="11" fillId="3" borderId="1" xfId="0" applyNumberFormat="1" applyFont="1" applyFill="1" applyBorder="1" applyAlignment="1">
      <alignment horizontal="center" vertical="center" wrapText="1"/>
    </xf>
    <xf numFmtId="10" fontId="11" fillId="3" borderId="1" xfId="0" applyNumberFormat="1" applyFont="1" applyFill="1" applyBorder="1" applyAlignment="1">
      <alignment horizontal="center" vertical="center" wrapText="1"/>
    </xf>
    <xf numFmtId="10" fontId="11" fillId="3" borderId="1" xfId="2" applyNumberFormat="1" applyFont="1" applyFill="1" applyBorder="1" applyAlignment="1">
      <alignment horizontal="center" vertical="center" wrapText="1"/>
    </xf>
    <xf numFmtId="0" fontId="11" fillId="3" borderId="1" xfId="0" applyFont="1" applyFill="1" applyBorder="1" applyAlignment="1">
      <alignment vertical="center" wrapText="1"/>
    </xf>
    <xf numFmtId="43" fontId="11" fillId="3" borderId="1" xfId="3" applyFont="1" applyFill="1" applyBorder="1" applyAlignment="1">
      <alignment horizontal="center" vertical="center" wrapText="1"/>
    </xf>
    <xf numFmtId="9" fontId="1" fillId="0" borderId="0" xfId="2" applyAlignment="1">
      <alignment horizontal="center" vertical="center"/>
    </xf>
    <xf numFmtId="9" fontId="11" fillId="3" borderId="1" xfId="0" applyNumberFormat="1" applyFont="1" applyFill="1" applyBorder="1" applyAlignment="1">
      <alignment horizontal="center" vertical="center" wrapText="1"/>
    </xf>
    <xf numFmtId="0" fontId="11" fillId="0" borderId="1" xfId="0" applyFont="1" applyBorder="1" applyAlignment="1">
      <alignment horizontal="center" vertical="center" wrapText="1"/>
    </xf>
    <xf numFmtId="2" fontId="11" fillId="0" borderId="1" xfId="0" applyNumberFormat="1" applyFont="1" applyBorder="1" applyAlignment="1">
      <alignment horizontal="center" vertical="center" wrapText="1"/>
    </xf>
    <xf numFmtId="0" fontId="11" fillId="0" borderId="1" xfId="0" applyFont="1" applyBorder="1" applyAlignment="1">
      <alignment vertical="center" wrapText="1"/>
    </xf>
    <xf numFmtId="2" fontId="13" fillId="0" borderId="0" xfId="0" applyNumberFormat="1" applyFont="1" applyAlignment="1">
      <alignment horizontal="center" vertical="top"/>
    </xf>
    <xf numFmtId="10" fontId="13" fillId="0" borderId="0" xfId="0" applyNumberFormat="1" applyFont="1" applyAlignment="1">
      <alignment horizontal="center" vertical="top"/>
    </xf>
    <xf numFmtId="0" fontId="16" fillId="3" borderId="0" xfId="0" applyFont="1" applyFill="1"/>
    <xf numFmtId="0" fontId="16" fillId="3" borderId="0" xfId="0" applyFont="1" applyFill="1" applyAlignment="1">
      <alignment wrapText="1"/>
    </xf>
    <xf numFmtId="0" fontId="16" fillId="3" borderId="0" xfId="0" applyFont="1" applyFill="1" applyAlignment="1">
      <alignment horizontal="center" vertical="center"/>
    </xf>
    <xf numFmtId="0" fontId="18" fillId="3" borderId="5"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1" fillId="2" borderId="1" xfId="0" applyFont="1" applyFill="1" applyBorder="1" applyAlignment="1">
      <alignment horizontal="center" vertical="center"/>
    </xf>
    <xf numFmtId="0" fontId="20" fillId="2" borderId="1" xfId="0" applyFont="1" applyFill="1" applyBorder="1" applyAlignment="1">
      <alignment horizontal="center" vertical="center"/>
    </xf>
    <xf numFmtId="0" fontId="22" fillId="2" borderId="1" xfId="0" applyFont="1" applyFill="1" applyBorder="1" applyAlignment="1">
      <alignment wrapText="1"/>
    </xf>
    <xf numFmtId="0" fontId="23" fillId="3" borderId="0" xfId="0" applyFont="1" applyFill="1" applyAlignment="1">
      <alignment horizontal="center" vertical="center"/>
    </xf>
    <xf numFmtId="9" fontId="20" fillId="2" borderId="1" xfId="0" applyNumberFormat="1" applyFont="1" applyFill="1" applyBorder="1" applyAlignment="1">
      <alignment horizontal="center" vertical="center"/>
    </xf>
    <xf numFmtId="0" fontId="24" fillId="3" borderId="0" xfId="0" applyFont="1" applyFill="1" applyAlignment="1">
      <alignment vertical="center"/>
    </xf>
    <xf numFmtId="0" fontId="25" fillId="0" borderId="1" xfId="0" applyFont="1" applyBorder="1" applyAlignment="1">
      <alignment horizontal="justify" vertical="center"/>
    </xf>
    <xf numFmtId="0" fontId="25" fillId="0" borderId="1" xfId="0" applyFont="1" applyBorder="1" applyAlignment="1">
      <alignment vertical="center" wrapText="1"/>
    </xf>
    <xf numFmtId="0" fontId="25" fillId="3" borderId="1" xfId="0" applyFont="1" applyFill="1" applyBorder="1" applyAlignment="1">
      <alignment horizontal="justify" vertical="center" wrapText="1"/>
    </xf>
    <xf numFmtId="0" fontId="25" fillId="3" borderId="1" xfId="0" applyFont="1" applyFill="1" applyBorder="1" applyAlignment="1">
      <alignment horizontal="justify" vertical="center"/>
    </xf>
    <xf numFmtId="0" fontId="25" fillId="3" borderId="1" xfId="0" applyFont="1" applyFill="1" applyBorder="1" applyAlignment="1">
      <alignment horizontal="left" vertical="center"/>
    </xf>
    <xf numFmtId="165" fontId="25" fillId="3" borderId="1" xfId="4" applyNumberFormat="1" applyFont="1" applyFill="1" applyBorder="1" applyAlignment="1">
      <alignment vertical="top"/>
    </xf>
    <xf numFmtId="9" fontId="25" fillId="3" borderId="1" xfId="0" applyNumberFormat="1" applyFont="1" applyFill="1" applyBorder="1" applyAlignment="1">
      <alignment horizontal="center" vertical="top" wrapText="1"/>
    </xf>
    <xf numFmtId="165" fontId="11" fillId="3" borderId="1" xfId="1" applyNumberFormat="1" applyFont="1" applyFill="1" applyBorder="1" applyAlignment="1">
      <alignment horizontal="center" vertical="top" wrapText="1"/>
    </xf>
    <xf numFmtId="0" fontId="25" fillId="3" borderId="1" xfId="0" applyFont="1" applyFill="1" applyBorder="1" applyAlignment="1">
      <alignment vertical="center" wrapText="1"/>
    </xf>
    <xf numFmtId="9" fontId="25" fillId="3" borderId="1" xfId="0" applyNumberFormat="1" applyFont="1" applyFill="1" applyBorder="1" applyAlignment="1">
      <alignment vertical="top"/>
    </xf>
    <xf numFmtId="9" fontId="11" fillId="3" borderId="1" xfId="1" applyFont="1" applyFill="1" applyBorder="1" applyAlignment="1">
      <alignment vertical="top" wrapText="1"/>
    </xf>
    <xf numFmtId="0" fontId="25" fillId="0" borderId="26" xfId="0" applyFont="1" applyBorder="1" applyAlignment="1">
      <alignment horizontal="justify" vertical="center"/>
    </xf>
    <xf numFmtId="0" fontId="25" fillId="0" borderId="26" xfId="0" applyFont="1" applyBorder="1" applyAlignment="1">
      <alignment vertical="center" wrapText="1"/>
    </xf>
    <xf numFmtId="0" fontId="25" fillId="0" borderId="25" xfId="0" applyFont="1" applyBorder="1" applyAlignment="1">
      <alignment vertical="center" wrapText="1"/>
    </xf>
    <xf numFmtId="0" fontId="25" fillId="0" borderId="25" xfId="0" applyFont="1" applyBorder="1" applyAlignment="1">
      <alignment horizontal="left" vertical="center" wrapText="1"/>
    </xf>
    <xf numFmtId="0" fontId="16" fillId="0" borderId="25" xfId="0" applyFont="1" applyBorder="1" applyAlignment="1">
      <alignment vertical="center" wrapText="1"/>
    </xf>
    <xf numFmtId="0" fontId="11" fillId="0" borderId="26" xfId="0" applyFont="1" applyBorder="1" applyAlignment="1">
      <alignment horizontal="left" vertical="center" wrapText="1"/>
    </xf>
    <xf numFmtId="9" fontId="26" fillId="0" borderId="25" xfId="3" applyNumberFormat="1" applyFont="1" applyBorder="1" applyAlignment="1">
      <alignment horizontal="center" vertical="center"/>
    </xf>
    <xf numFmtId="10" fontId="11" fillId="3" borderId="25" xfId="1" applyNumberFormat="1" applyFont="1" applyFill="1" applyBorder="1" applyAlignment="1">
      <alignment horizontal="center" vertical="center" wrapText="1"/>
    </xf>
    <xf numFmtId="9" fontId="11" fillId="0" borderId="26" xfId="1" applyFont="1" applyBorder="1" applyAlignment="1">
      <alignment horizontal="right" vertical="top"/>
    </xf>
    <xf numFmtId="9" fontId="11" fillId="0" borderId="26" xfId="0" applyNumberFormat="1" applyFont="1" applyBorder="1" applyAlignment="1">
      <alignment horizontal="right" vertical="top"/>
    </xf>
    <xf numFmtId="0" fontId="11" fillId="0" borderId="26" xfId="0" applyFont="1" applyBorder="1" applyAlignment="1">
      <alignment horizontal="right" vertical="top"/>
    </xf>
    <xf numFmtId="0" fontId="16" fillId="3" borderId="0" xfId="0" applyFont="1" applyFill="1" applyAlignment="1">
      <alignment vertical="center"/>
    </xf>
    <xf numFmtId="0" fontId="16" fillId="3" borderId="1" xfId="0" applyFont="1" applyFill="1" applyBorder="1" applyAlignment="1">
      <alignment horizontal="justify" vertical="center" wrapText="1"/>
    </xf>
    <xf numFmtId="0" fontId="25" fillId="0" borderId="28" xfId="0" applyFont="1" applyBorder="1" applyAlignment="1">
      <alignment horizontal="justify" vertical="center"/>
    </xf>
    <xf numFmtId="0" fontId="25" fillId="0" borderId="28" xfId="0" applyFont="1" applyBorder="1" applyAlignment="1">
      <alignment horizontal="justify" vertical="center" wrapText="1"/>
    </xf>
    <xf numFmtId="0" fontId="25" fillId="3" borderId="28" xfId="0" applyFont="1" applyFill="1" applyBorder="1" applyAlignment="1">
      <alignment horizontal="justify" vertical="center"/>
    </xf>
    <xf numFmtId="0" fontId="16" fillId="3" borderId="28" xfId="0" applyFont="1" applyFill="1" applyBorder="1" applyAlignment="1">
      <alignment horizontal="justify" vertical="center"/>
    </xf>
    <xf numFmtId="0" fontId="16" fillId="3" borderId="28" xfId="0" applyFont="1" applyFill="1" applyBorder="1" applyAlignment="1">
      <alignment horizontal="center" vertical="center"/>
    </xf>
    <xf numFmtId="0" fontId="16" fillId="3" borderId="27" xfId="0" applyFont="1" applyFill="1" applyBorder="1" applyAlignment="1">
      <alignment horizontal="justify" vertical="center"/>
    </xf>
    <xf numFmtId="43" fontId="5" fillId="3" borderId="29" xfId="3" applyFont="1" applyFill="1" applyBorder="1" applyAlignment="1">
      <alignment vertical="top"/>
    </xf>
    <xf numFmtId="9" fontId="11" fillId="3" borderId="28" xfId="0" applyNumberFormat="1" applyFont="1" applyFill="1" applyBorder="1" applyAlignment="1">
      <alignment horizontal="center" vertical="top" wrapText="1"/>
    </xf>
    <xf numFmtId="2" fontId="11" fillId="3" borderId="28" xfId="1" applyNumberFormat="1" applyFont="1" applyFill="1" applyBorder="1" applyAlignment="1">
      <alignment vertical="top" wrapText="1"/>
    </xf>
    <xf numFmtId="0" fontId="16" fillId="3" borderId="28" xfId="0" applyFont="1" applyFill="1" applyBorder="1" applyAlignment="1">
      <alignment vertical="center" wrapText="1"/>
    </xf>
    <xf numFmtId="0" fontId="25" fillId="0" borderId="1" xfId="0" applyFont="1" applyBorder="1" applyAlignment="1">
      <alignment horizontal="justify" vertical="center" wrapText="1"/>
    </xf>
    <xf numFmtId="0" fontId="25" fillId="3" borderId="2" xfId="0" applyFont="1" applyFill="1" applyBorder="1" applyAlignment="1">
      <alignment horizontal="justify" vertical="center" wrapText="1"/>
    </xf>
    <xf numFmtId="0" fontId="16" fillId="3" borderId="2" xfId="0" applyFont="1" applyFill="1" applyBorder="1" applyAlignment="1">
      <alignment horizontal="justify" vertical="center"/>
    </xf>
    <xf numFmtId="0" fontId="16" fillId="3" borderId="2" xfId="0" applyFont="1" applyFill="1" applyBorder="1" applyAlignment="1">
      <alignment horizontal="center" vertical="center"/>
    </xf>
    <xf numFmtId="0" fontId="11" fillId="3" borderId="2" xfId="0" applyFont="1" applyFill="1" applyBorder="1" applyAlignment="1">
      <alignment vertical="top" wrapText="1"/>
    </xf>
    <xf numFmtId="10" fontId="11" fillId="3" borderId="2" xfId="1" applyNumberFormat="1" applyFont="1" applyFill="1" applyBorder="1" applyAlignment="1">
      <alignment horizontal="center" vertical="top" wrapText="1"/>
    </xf>
    <xf numFmtId="0" fontId="11" fillId="3" borderId="2" xfId="0" applyFont="1" applyFill="1" applyBorder="1" applyAlignment="1">
      <alignment vertical="top"/>
    </xf>
    <xf numFmtId="0" fontId="16" fillId="3" borderId="1" xfId="0" applyFont="1" applyFill="1" applyBorder="1" applyAlignment="1">
      <alignment vertical="center" wrapText="1"/>
    </xf>
    <xf numFmtId="0" fontId="25" fillId="3" borderId="1" xfId="0" applyFont="1" applyFill="1" applyBorder="1" applyAlignment="1">
      <alignment vertical="center"/>
    </xf>
    <xf numFmtId="43" fontId="26" fillId="3" borderId="1" xfId="3" applyFont="1" applyFill="1" applyBorder="1" applyAlignment="1">
      <alignment vertical="top"/>
    </xf>
    <xf numFmtId="10" fontId="11" fillId="3" borderId="1" xfId="1" applyNumberFormat="1" applyFont="1" applyFill="1" applyBorder="1" applyAlignment="1">
      <alignment horizontal="center" vertical="top" wrapText="1"/>
    </xf>
    <xf numFmtId="166" fontId="11" fillId="3" borderId="1" xfId="3" applyNumberFormat="1" applyFont="1" applyFill="1" applyBorder="1" applyAlignment="1">
      <alignment vertical="top"/>
    </xf>
    <xf numFmtId="166" fontId="11" fillId="3" borderId="1" xfId="0" applyNumberFormat="1" applyFont="1" applyFill="1" applyBorder="1" applyAlignment="1">
      <alignment horizontal="center" vertical="top"/>
    </xf>
    <xf numFmtId="0" fontId="16" fillId="3" borderId="9" xfId="0" applyFont="1" applyFill="1" applyBorder="1" applyAlignment="1">
      <alignment vertical="center" wrapText="1"/>
    </xf>
    <xf numFmtId="0" fontId="25" fillId="0" borderId="25" xfId="0" applyFont="1" applyBorder="1" applyAlignment="1">
      <alignment horizontal="justify" vertical="center" wrapText="1"/>
    </xf>
    <xf numFmtId="0" fontId="25" fillId="3" borderId="26" xfId="0" applyFont="1" applyFill="1" applyBorder="1" applyAlignment="1">
      <alignment vertical="center" wrapText="1"/>
    </xf>
    <xf numFmtId="0" fontId="11" fillId="3" borderId="26" xfId="0" applyFont="1" applyFill="1" applyBorder="1" applyAlignment="1">
      <alignment horizontal="left" vertical="center" wrapText="1"/>
    </xf>
    <xf numFmtId="43" fontId="26" fillId="3" borderId="26" xfId="3" applyFont="1" applyFill="1" applyBorder="1" applyAlignment="1">
      <alignment vertical="top"/>
    </xf>
    <xf numFmtId="10" fontId="11" fillId="3" borderId="26" xfId="1" applyNumberFormat="1" applyFont="1" applyFill="1" applyBorder="1" applyAlignment="1">
      <alignment horizontal="center" vertical="top" wrapText="1"/>
    </xf>
    <xf numFmtId="165" fontId="11" fillId="3" borderId="26" xfId="3" applyNumberFormat="1" applyFont="1" applyFill="1" applyBorder="1" applyAlignment="1">
      <alignment vertical="top"/>
    </xf>
    <xf numFmtId="0" fontId="16" fillId="3" borderId="26" xfId="0" applyFont="1" applyFill="1" applyBorder="1" applyAlignment="1">
      <alignment vertical="center" wrapText="1"/>
    </xf>
    <xf numFmtId="0" fontId="25" fillId="0" borderId="4" xfId="0" applyFont="1" applyBorder="1" applyAlignment="1">
      <alignment horizontal="justify" vertical="center"/>
    </xf>
    <xf numFmtId="0" fontId="25" fillId="0" borderId="4" xfId="0" applyFont="1" applyBorder="1" applyAlignment="1">
      <alignment horizontal="justify" vertical="center" wrapText="1"/>
    </xf>
    <xf numFmtId="0" fontId="25" fillId="3" borderId="4" xfId="0" applyFont="1" applyFill="1" applyBorder="1" applyAlignment="1">
      <alignment horizontal="justify" vertical="center" wrapText="1"/>
    </xf>
    <xf numFmtId="0" fontId="16" fillId="3" borderId="4" xfId="0" applyFont="1" applyFill="1" applyBorder="1" applyAlignment="1">
      <alignment horizontal="justify" vertical="center"/>
    </xf>
    <xf numFmtId="0" fontId="16" fillId="3" borderId="4" xfId="0" applyFont="1" applyFill="1" applyBorder="1" applyAlignment="1">
      <alignment horizontal="center" vertical="center"/>
    </xf>
    <xf numFmtId="165" fontId="25" fillId="3" borderId="4" xfId="4" applyNumberFormat="1" applyFont="1" applyFill="1" applyBorder="1" applyAlignment="1">
      <alignment vertical="top" wrapText="1"/>
    </xf>
    <xf numFmtId="9" fontId="25" fillId="3" borderId="4" xfId="0" applyNumberFormat="1" applyFont="1" applyFill="1" applyBorder="1" applyAlignment="1">
      <alignment horizontal="center" vertical="top" wrapText="1"/>
    </xf>
    <xf numFmtId="165" fontId="5" fillId="3" borderId="4" xfId="3" applyNumberFormat="1" applyFont="1" applyFill="1" applyBorder="1" applyAlignment="1">
      <alignment vertical="top"/>
    </xf>
    <xf numFmtId="43" fontId="5" fillId="3" borderId="4" xfId="3" applyFont="1" applyFill="1" applyBorder="1" applyAlignment="1">
      <alignment vertical="top"/>
    </xf>
    <xf numFmtId="0" fontId="5" fillId="3" borderId="4" xfId="0" applyFont="1" applyFill="1" applyBorder="1" applyAlignment="1">
      <alignment vertical="top" wrapText="1"/>
    </xf>
    <xf numFmtId="0" fontId="16" fillId="3" borderId="4" xfId="0" applyFont="1" applyFill="1" applyBorder="1" applyAlignment="1">
      <alignment vertical="center" wrapText="1"/>
    </xf>
    <xf numFmtId="4" fontId="11" fillId="3" borderId="1" xfId="0" applyNumberFormat="1" applyFont="1" applyFill="1" applyBorder="1" applyAlignment="1">
      <alignment horizontal="right" vertical="top" wrapText="1"/>
    </xf>
    <xf numFmtId="165" fontId="5" fillId="3" borderId="1" xfId="3" applyNumberFormat="1" applyFont="1" applyFill="1" applyBorder="1" applyAlignment="1">
      <alignment vertical="top"/>
    </xf>
    <xf numFmtId="43" fontId="5" fillId="3" borderId="1" xfId="3" applyFont="1" applyFill="1" applyBorder="1" applyAlignment="1">
      <alignment vertical="top"/>
    </xf>
    <xf numFmtId="0" fontId="16" fillId="3" borderId="1" xfId="0" applyFont="1" applyFill="1" applyBorder="1" applyAlignment="1">
      <alignment wrapText="1"/>
    </xf>
    <xf numFmtId="0" fontId="3" fillId="0" borderId="0" xfId="0" applyFont="1" applyAlignment="1">
      <alignment vertical="top" wrapText="1"/>
    </xf>
    <xf numFmtId="0" fontId="5" fillId="0" borderId="0" xfId="0" applyFont="1" applyAlignment="1">
      <alignment vertical="top" wrapText="1"/>
    </xf>
    <xf numFmtId="0" fontId="4" fillId="2" borderId="34" xfId="0" applyFont="1" applyFill="1" applyBorder="1" applyAlignment="1">
      <alignment horizontal="center" vertical="center" wrapText="1"/>
    </xf>
    <xf numFmtId="0" fontId="6" fillId="0" borderId="1" xfId="0" applyFont="1" applyBorder="1" applyAlignment="1">
      <alignment horizontal="left" vertical="top" wrapText="1"/>
    </xf>
    <xf numFmtId="0" fontId="27" fillId="3" borderId="1" xfId="0" applyFont="1" applyFill="1" applyBorder="1" applyAlignment="1">
      <alignment horizontal="left" vertical="top" wrapText="1"/>
    </xf>
    <xf numFmtId="9" fontId="27" fillId="0" borderId="1" xfId="1" applyFont="1" applyFill="1" applyBorder="1" applyAlignment="1">
      <alignment horizontal="right" vertical="top" wrapText="1"/>
    </xf>
    <xf numFmtId="10" fontId="27" fillId="0" borderId="1" xfId="0" applyNumberFormat="1" applyFont="1" applyBorder="1" applyAlignment="1">
      <alignment horizontal="center" vertical="top" wrapText="1"/>
    </xf>
    <xf numFmtId="10" fontId="27" fillId="0" borderId="1" xfId="1" applyNumberFormat="1" applyFont="1" applyFill="1" applyBorder="1" applyAlignment="1">
      <alignment horizontal="right" vertical="top" wrapText="1"/>
    </xf>
    <xf numFmtId="0" fontId="2" fillId="3" borderId="30" xfId="0" applyFont="1" applyFill="1" applyBorder="1" applyAlignment="1">
      <alignment vertical="center" wrapText="1"/>
    </xf>
    <xf numFmtId="0" fontId="0" fillId="3" borderId="0" xfId="0" applyFill="1"/>
    <xf numFmtId="0" fontId="0" fillId="3" borderId="0" xfId="0" applyFill="1" applyAlignment="1">
      <alignment wrapText="1"/>
    </xf>
    <xf numFmtId="0" fontId="0" fillId="3" borderId="0" xfId="0" applyFill="1" applyAlignment="1">
      <alignment horizontal="center" vertical="center" wrapText="1"/>
    </xf>
    <xf numFmtId="0" fontId="0" fillId="3" borderId="0" xfId="0" applyFill="1" applyAlignment="1">
      <alignment horizontal="justify"/>
    </xf>
    <xf numFmtId="0" fontId="2" fillId="3" borderId="0" xfId="0" applyFont="1" applyFill="1" applyAlignment="1">
      <alignment horizontal="justify" vertical="center" wrapText="1"/>
    </xf>
    <xf numFmtId="0" fontId="30" fillId="3" borderId="0" xfId="0" applyFont="1" applyFill="1" applyAlignment="1">
      <alignment horizontal="center" vertical="center"/>
    </xf>
    <xf numFmtId="0" fontId="28" fillId="2" borderId="1" xfId="0" applyFont="1" applyFill="1" applyBorder="1" applyAlignment="1">
      <alignment horizontal="center" vertical="center" wrapText="1"/>
    </xf>
    <xf numFmtId="0" fontId="0" fillId="3" borderId="0" xfId="0" applyFill="1" applyAlignment="1">
      <alignment vertical="top"/>
    </xf>
    <xf numFmtId="0" fontId="31" fillId="3" borderId="1" xfId="0" applyFont="1" applyFill="1" applyBorder="1" applyAlignment="1">
      <alignment horizontal="justify" vertical="top" wrapText="1"/>
    </xf>
    <xf numFmtId="0" fontId="5" fillId="3" borderId="1" xfId="0" applyFont="1" applyFill="1" applyBorder="1" applyAlignment="1">
      <alignment horizontal="justify" vertical="top" wrapText="1"/>
    </xf>
    <xf numFmtId="0" fontId="31" fillId="3" borderId="1" xfId="0" applyFont="1" applyFill="1" applyBorder="1" applyAlignment="1">
      <alignment horizontal="justify" vertical="top"/>
    </xf>
    <xf numFmtId="0" fontId="26" fillId="3" borderId="1" xfId="0" applyFont="1" applyFill="1" applyBorder="1" applyAlignment="1">
      <alignment horizontal="justify" vertical="top" wrapText="1"/>
    </xf>
    <xf numFmtId="0" fontId="26" fillId="3" borderId="1" xfId="0" applyFont="1" applyFill="1" applyBorder="1" applyAlignment="1">
      <alignment horizontal="center" vertical="top"/>
    </xf>
    <xf numFmtId="9" fontId="31" fillId="3" borderId="1" xfId="0" applyNumberFormat="1" applyFont="1" applyFill="1" applyBorder="1" applyAlignment="1">
      <alignment horizontal="center" vertical="top"/>
    </xf>
    <xf numFmtId="9" fontId="5" fillId="3" borderId="1" xfId="0" applyNumberFormat="1" applyFont="1" applyFill="1" applyBorder="1" applyAlignment="1">
      <alignment horizontal="center" vertical="top"/>
    </xf>
    <xf numFmtId="0" fontId="31" fillId="3" borderId="1" xfId="0" applyFont="1" applyFill="1" applyBorder="1" applyAlignment="1">
      <alignment horizontal="left" vertical="top" wrapText="1"/>
    </xf>
    <xf numFmtId="0" fontId="11" fillId="3" borderId="2" xfId="0" applyFont="1" applyFill="1" applyBorder="1" applyAlignment="1">
      <alignment horizontal="justify" vertical="top" wrapText="1"/>
    </xf>
    <xf numFmtId="9" fontId="5" fillId="3" borderId="2" xfId="0" applyNumberFormat="1" applyFont="1" applyFill="1" applyBorder="1" applyAlignment="1">
      <alignment horizontal="center" vertical="top"/>
    </xf>
    <xf numFmtId="0" fontId="5" fillId="3" borderId="1" xfId="0" applyFont="1" applyFill="1" applyBorder="1" applyAlignment="1">
      <alignment horizontal="center" vertical="top"/>
    </xf>
    <xf numFmtId="10" fontId="5" fillId="3" borderId="1" xfId="0" applyNumberFormat="1" applyFont="1" applyFill="1" applyBorder="1" applyAlignment="1">
      <alignment vertical="top"/>
    </xf>
    <xf numFmtId="9" fontId="5" fillId="3" borderId="1" xfId="0" applyNumberFormat="1" applyFont="1" applyFill="1" applyBorder="1" applyAlignment="1">
      <alignment vertical="top"/>
    </xf>
    <xf numFmtId="0" fontId="11" fillId="0" borderId="1" xfId="0" applyFont="1" applyBorder="1" applyAlignment="1">
      <alignment vertical="top" wrapText="1"/>
    </xf>
    <xf numFmtId="0" fontId="11" fillId="3" borderId="1" xfId="0" applyFont="1" applyFill="1" applyBorder="1" applyAlignment="1">
      <alignment horizontal="center" vertical="top"/>
    </xf>
    <xf numFmtId="9" fontId="11" fillId="3" borderId="1" xfId="0" applyNumberFormat="1" applyFont="1" applyFill="1" applyBorder="1" applyAlignment="1">
      <alignment horizontal="right" vertical="top"/>
    </xf>
    <xf numFmtId="9" fontId="11" fillId="3" borderId="1" xfId="0" applyNumberFormat="1" applyFont="1" applyFill="1" applyBorder="1" applyAlignment="1">
      <alignment vertical="top"/>
    </xf>
    <xf numFmtId="10" fontId="5" fillId="3" borderId="1" xfId="0" applyNumberFormat="1" applyFont="1" applyFill="1" applyBorder="1" applyAlignment="1">
      <alignment horizontal="center" vertical="top"/>
    </xf>
    <xf numFmtId="0" fontId="31" fillId="3" borderId="0" xfId="0" applyFont="1" applyFill="1" applyAlignment="1">
      <alignment horizontal="center" vertical="top" wrapText="1"/>
    </xf>
    <xf numFmtId="0" fontId="31" fillId="3" borderId="0" xfId="0" applyFont="1" applyFill="1" applyAlignment="1">
      <alignment horizontal="left" vertical="top" wrapText="1"/>
    </xf>
    <xf numFmtId="0" fontId="31" fillId="3" borderId="0" xfId="0" applyFont="1" applyFill="1" applyAlignment="1">
      <alignment horizontal="justify" vertical="top"/>
    </xf>
    <xf numFmtId="0" fontId="31" fillId="3" borderId="0" xfId="0" applyFont="1" applyFill="1" applyAlignment="1">
      <alignment horizontal="justify" vertical="top" wrapText="1"/>
    </xf>
    <xf numFmtId="0" fontId="26" fillId="3" borderId="0" xfId="0" applyFont="1" applyFill="1" applyAlignment="1">
      <alignment horizontal="justify" vertical="top" wrapText="1"/>
    </xf>
    <xf numFmtId="0" fontId="26" fillId="3" borderId="0" xfId="0" applyFont="1" applyFill="1" applyAlignment="1">
      <alignment horizontal="left" vertical="top" wrapText="1"/>
    </xf>
    <xf numFmtId="10" fontId="31" fillId="3" borderId="0" xfId="0" applyNumberFormat="1" applyFont="1" applyFill="1" applyAlignment="1">
      <alignment horizontal="center" vertical="top"/>
    </xf>
    <xf numFmtId="10" fontId="0" fillId="0" borderId="0" xfId="3" applyNumberFormat="1" applyFont="1" applyAlignment="1">
      <alignment horizontal="center" vertical="top"/>
    </xf>
    <xf numFmtId="9" fontId="31" fillId="3" borderId="0" xfId="0" applyNumberFormat="1" applyFont="1" applyFill="1" applyAlignment="1">
      <alignment horizontal="center" vertical="top"/>
    </xf>
    <xf numFmtId="0" fontId="5" fillId="0" borderId="0" xfId="0" applyFont="1"/>
    <xf numFmtId="0" fontId="0" fillId="3" borderId="0" xfId="0" applyFill="1" applyAlignment="1">
      <alignment horizontal="left"/>
    </xf>
    <xf numFmtId="10" fontId="0" fillId="3" borderId="0" xfId="0" applyNumberFormat="1" applyFill="1"/>
    <xf numFmtId="0" fontId="2" fillId="3" borderId="0" xfId="0" applyFont="1" applyFill="1" applyAlignment="1">
      <alignment vertical="center" wrapText="1"/>
    </xf>
    <xf numFmtId="0" fontId="32" fillId="3" borderId="3" xfId="0" applyFont="1" applyFill="1" applyBorder="1" applyAlignment="1">
      <alignment horizontal="left" vertical="top" wrapText="1"/>
    </xf>
    <xf numFmtId="0" fontId="32" fillId="3" borderId="1" xfId="0" applyFont="1" applyFill="1" applyBorder="1" applyAlignment="1">
      <alignment horizontal="center" vertical="top" wrapText="1"/>
    </xf>
    <xf numFmtId="0" fontId="32" fillId="3" borderId="1" xfId="0" applyFont="1" applyFill="1" applyBorder="1" applyAlignment="1">
      <alignment horizontal="left" vertical="top" wrapText="1"/>
    </xf>
    <xf numFmtId="10" fontId="32" fillId="3" borderId="1" xfId="0" applyNumberFormat="1" applyFont="1" applyFill="1" applyBorder="1" applyAlignment="1">
      <alignment horizontal="center" vertical="top" wrapText="1"/>
    </xf>
    <xf numFmtId="10" fontId="32" fillId="3" borderId="3" xfId="0" applyNumberFormat="1" applyFont="1" applyFill="1" applyBorder="1" applyAlignment="1">
      <alignment horizontal="center" vertical="center" wrapText="1"/>
    </xf>
    <xf numFmtId="167" fontId="32" fillId="3" borderId="1" xfId="0" applyNumberFormat="1" applyFont="1" applyFill="1" applyBorder="1" applyAlignment="1">
      <alignment horizontal="center" vertical="center" wrapText="1"/>
    </xf>
    <xf numFmtId="167" fontId="11" fillId="3" borderId="1" xfId="0" applyNumberFormat="1" applyFont="1" applyFill="1" applyBorder="1" applyAlignment="1">
      <alignment horizontal="center" vertical="center"/>
    </xf>
    <xf numFmtId="10" fontId="32" fillId="3" borderId="1" xfId="0" applyNumberFormat="1" applyFont="1" applyFill="1" applyBorder="1" applyAlignment="1">
      <alignment horizontal="center" vertical="center" wrapText="1"/>
    </xf>
    <xf numFmtId="0" fontId="3" fillId="0" borderId="0" xfId="0" applyFont="1" applyAlignment="1">
      <alignment horizontal="left" vertical="top"/>
    </xf>
    <xf numFmtId="0" fontId="32" fillId="3" borderId="3" xfId="0" applyFont="1" applyFill="1" applyBorder="1" applyAlignment="1">
      <alignment horizontal="center" vertical="top" wrapText="1"/>
    </xf>
    <xf numFmtId="0" fontId="32" fillId="3" borderId="3" xfId="0" applyFont="1" applyFill="1" applyBorder="1" applyAlignment="1">
      <alignment horizontal="left" vertical="center" wrapText="1"/>
    </xf>
    <xf numFmtId="0" fontId="3" fillId="0" borderId="0" xfId="0" applyFont="1"/>
    <xf numFmtId="0" fontId="31" fillId="0" borderId="0" xfId="0" applyFont="1" applyAlignment="1">
      <alignment horizontal="left" vertical="top"/>
    </xf>
    <xf numFmtId="0" fontId="3" fillId="0" borderId="0" xfId="0" applyFont="1" applyAlignment="1">
      <alignment wrapText="1"/>
    </xf>
    <xf numFmtId="0" fontId="3" fillId="0" borderId="0" xfId="0" applyFont="1" applyAlignment="1">
      <alignment horizontal="left" wrapText="1"/>
    </xf>
    <xf numFmtId="0" fontId="3" fillId="0" borderId="0" xfId="0" applyFont="1" applyAlignment="1">
      <alignment horizontal="right" wrapText="1"/>
    </xf>
    <xf numFmtId="0" fontId="3" fillId="0" borderId="0" xfId="0" applyFont="1" applyAlignment="1">
      <alignment horizontal="center" wrapText="1"/>
    </xf>
    <xf numFmtId="0" fontId="31" fillId="0" borderId="1" xfId="0" applyFont="1" applyBorder="1" applyAlignment="1">
      <alignment horizontal="center" vertical="top" wrapText="1"/>
    </xf>
    <xf numFmtId="0" fontId="31" fillId="0" borderId="2" xfId="0" applyFont="1" applyBorder="1" applyAlignment="1">
      <alignment horizontal="center" vertical="top" wrapText="1"/>
    </xf>
    <xf numFmtId="2" fontId="31" fillId="3" borderId="2" xfId="0" applyNumberFormat="1" applyFont="1" applyFill="1" applyBorder="1" applyAlignment="1">
      <alignment horizontal="center" vertical="top" wrapText="1"/>
    </xf>
    <xf numFmtId="10" fontId="31" fillId="3" borderId="2" xfId="0" applyNumberFormat="1" applyFont="1" applyFill="1" applyBorder="1" applyAlignment="1">
      <alignment horizontal="center" vertical="top" wrapText="1"/>
    </xf>
    <xf numFmtId="0" fontId="31" fillId="0" borderId="1" xfId="0" applyFont="1" applyBorder="1" applyAlignment="1">
      <alignment horizontal="left" vertical="top" wrapText="1"/>
    </xf>
    <xf numFmtId="9" fontId="31" fillId="3" borderId="1" xfId="0" applyNumberFormat="1" applyFont="1" applyFill="1" applyBorder="1" applyAlignment="1">
      <alignment horizontal="center" vertical="top" wrapText="1"/>
    </xf>
    <xf numFmtId="10" fontId="31" fillId="3" borderId="1" xfId="0" applyNumberFormat="1" applyFont="1" applyFill="1" applyBorder="1" applyAlignment="1">
      <alignment horizontal="center" vertical="top" wrapText="1"/>
    </xf>
    <xf numFmtId="0" fontId="33" fillId="3" borderId="1" xfId="0" applyFont="1" applyFill="1" applyBorder="1" applyAlignment="1">
      <alignment horizontal="center" vertical="top" wrapText="1"/>
    </xf>
    <xf numFmtId="2" fontId="31" fillId="3" borderId="2" xfId="0" applyNumberFormat="1" applyFont="1" applyFill="1" applyBorder="1" applyAlignment="1">
      <alignment horizontal="center" vertical="center" wrapText="1"/>
    </xf>
    <xf numFmtId="10" fontId="31" fillId="3" borderId="2" xfId="0" applyNumberFormat="1" applyFont="1" applyFill="1" applyBorder="1" applyAlignment="1">
      <alignment horizontal="center" vertical="center" wrapText="1"/>
    </xf>
    <xf numFmtId="0" fontId="31" fillId="0" borderId="1" xfId="0" applyFont="1" applyBorder="1" applyAlignment="1">
      <alignment horizontal="justify" vertical="top" wrapText="1"/>
    </xf>
    <xf numFmtId="9" fontId="31" fillId="3" borderId="1" xfId="0" applyNumberFormat="1" applyFont="1" applyFill="1" applyBorder="1" applyAlignment="1">
      <alignment horizontal="center" vertical="center" wrapText="1"/>
    </xf>
    <xf numFmtId="10" fontId="31" fillId="3" borderId="1" xfId="0" applyNumberFormat="1" applyFont="1" applyFill="1" applyBorder="1" applyAlignment="1">
      <alignment horizontal="center" vertical="center" wrapText="1"/>
    </xf>
    <xf numFmtId="10" fontId="31" fillId="3" borderId="1" xfId="0" applyNumberFormat="1" applyFont="1" applyFill="1" applyBorder="1" applyAlignment="1">
      <alignment vertical="center" wrapText="1"/>
    </xf>
    <xf numFmtId="0" fontId="31" fillId="3" borderId="1" xfId="0" applyFont="1" applyFill="1" applyBorder="1" applyAlignment="1">
      <alignment horizontal="center" vertical="center" wrapText="1"/>
    </xf>
    <xf numFmtId="2" fontId="31" fillId="3" borderId="1" xfId="0" applyNumberFormat="1" applyFont="1" applyFill="1" applyBorder="1" applyAlignment="1">
      <alignment vertical="center" wrapText="1"/>
    </xf>
    <xf numFmtId="0" fontId="31" fillId="3" borderId="1" xfId="0" applyFont="1" applyFill="1" applyBorder="1" applyAlignment="1">
      <alignment horizontal="left" vertical="top"/>
    </xf>
    <xf numFmtId="2" fontId="11" fillId="0" borderId="1" xfId="0" applyNumberFormat="1" applyFont="1" applyBorder="1" applyAlignment="1">
      <alignment horizontal="right" vertical="top" wrapText="1"/>
    </xf>
    <xf numFmtId="9" fontId="11" fillId="0" borderId="1" xfId="1" applyFont="1" applyFill="1" applyBorder="1" applyAlignment="1">
      <alignment horizontal="right" vertical="top" wrapText="1"/>
    </xf>
    <xf numFmtId="1" fontId="11" fillId="0" borderId="1" xfId="1" applyNumberFormat="1" applyFont="1" applyFill="1" applyBorder="1" applyAlignment="1">
      <alignment horizontal="right" vertical="top" wrapText="1"/>
    </xf>
    <xf numFmtId="10" fontId="11" fillId="0" borderId="1" xfId="1" applyNumberFormat="1" applyFont="1" applyBorder="1" applyAlignment="1">
      <alignment horizontal="right" vertical="top" wrapText="1"/>
    </xf>
    <xf numFmtId="10" fontId="11" fillId="0" borderId="1" xfId="1" applyNumberFormat="1" applyFont="1" applyFill="1" applyBorder="1" applyAlignment="1">
      <alignment horizontal="right" vertical="top" wrapText="1"/>
    </xf>
    <xf numFmtId="10" fontId="11" fillId="0" borderId="2" xfId="1" applyNumberFormat="1" applyFont="1" applyFill="1" applyBorder="1" applyAlignment="1">
      <alignment horizontal="right" vertical="top" wrapText="1"/>
    </xf>
    <xf numFmtId="0" fontId="11" fillId="0" borderId="1" xfId="0" applyFont="1" applyBorder="1" applyAlignment="1">
      <alignment horizontal="left" vertical="top" wrapText="1"/>
    </xf>
    <xf numFmtId="0" fontId="11" fillId="0" borderId="1" xfId="0" applyFont="1" applyBorder="1" applyAlignment="1">
      <alignment horizontal="right" vertical="top" wrapText="1"/>
    </xf>
    <xf numFmtId="1" fontId="11" fillId="0" borderId="1" xfId="0" applyNumberFormat="1" applyFont="1" applyBorder="1" applyAlignment="1">
      <alignment horizontal="right" vertical="top" wrapText="1"/>
    </xf>
    <xf numFmtId="43" fontId="1" fillId="0" borderId="0" xfId="3" applyAlignment="1">
      <alignment vertical="center"/>
    </xf>
    <xf numFmtId="165" fontId="1" fillId="0" borderId="0" xfId="3" applyNumberFormat="1" applyAlignment="1">
      <alignment vertical="center"/>
    </xf>
    <xf numFmtId="43" fontId="3" fillId="0" borderId="0" xfId="0" applyNumberFormat="1" applyFont="1" applyAlignment="1">
      <alignment wrapText="1"/>
    </xf>
    <xf numFmtId="2" fontId="5" fillId="0" borderId="1" xfId="0" applyNumberFormat="1" applyFont="1" applyBorder="1" applyAlignment="1">
      <alignment horizontal="right" vertical="top" wrapText="1"/>
    </xf>
    <xf numFmtId="168" fontId="11" fillId="0" borderId="1" xfId="1" applyNumberFormat="1" applyFont="1" applyFill="1" applyBorder="1" applyAlignment="1">
      <alignment horizontal="right" vertical="top" wrapText="1"/>
    </xf>
    <xf numFmtId="10" fontId="5" fillId="3" borderId="1" xfId="0" applyNumberFormat="1" applyFont="1" applyFill="1" applyBorder="1" applyAlignment="1">
      <alignment horizontal="right" vertical="top" wrapText="1"/>
    </xf>
    <xf numFmtId="2" fontId="5" fillId="3" borderId="1" xfId="0" applyNumberFormat="1" applyFont="1" applyFill="1" applyBorder="1" applyAlignment="1">
      <alignment horizontal="right" vertical="top" wrapText="1"/>
    </xf>
    <xf numFmtId="10" fontId="11" fillId="0" borderId="1" xfId="0" applyNumberFormat="1" applyFont="1" applyBorder="1" applyAlignment="1">
      <alignment horizontal="right" vertical="top" wrapText="1"/>
    </xf>
    <xf numFmtId="2" fontId="11" fillId="0" borderId="1" xfId="0" applyNumberFormat="1" applyFont="1" applyBorder="1" applyAlignment="1">
      <alignment vertical="top" wrapText="1"/>
    </xf>
    <xf numFmtId="0" fontId="34" fillId="0" borderId="1" xfId="0" applyFont="1" applyBorder="1" applyAlignment="1">
      <alignment vertical="top" wrapText="1"/>
    </xf>
    <xf numFmtId="0" fontId="32" fillId="3" borderId="1" xfId="0" applyFont="1" applyFill="1" applyBorder="1" applyAlignment="1">
      <alignment horizontal="center" vertical="center" wrapText="1"/>
    </xf>
    <xf numFmtId="10" fontId="32" fillId="3" borderId="3" xfId="0" applyNumberFormat="1" applyFont="1" applyFill="1" applyBorder="1" applyAlignment="1">
      <alignment horizontal="right" vertical="center" wrapText="1"/>
    </xf>
    <xf numFmtId="10" fontId="11" fillId="3" borderId="1" xfId="0" applyNumberFormat="1" applyFont="1" applyFill="1" applyBorder="1" applyAlignment="1">
      <alignment horizontal="center" vertical="center"/>
    </xf>
    <xf numFmtId="0" fontId="32" fillId="3" borderId="1" xfId="0" applyFont="1" applyFill="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wrapText="1"/>
    </xf>
    <xf numFmtId="10" fontId="32" fillId="3" borderId="1" xfId="0" applyNumberFormat="1" applyFont="1" applyFill="1" applyBorder="1" applyAlignment="1">
      <alignment horizontal="right" vertical="center" wrapText="1"/>
    </xf>
    <xf numFmtId="0" fontId="31" fillId="3" borderId="1" xfId="0" applyFont="1" applyFill="1" applyBorder="1" applyAlignment="1">
      <alignment horizontal="center" vertical="top" wrapText="1"/>
    </xf>
    <xf numFmtId="0" fontId="31" fillId="0" borderId="2" xfId="0" applyFont="1" applyBorder="1" applyAlignment="1">
      <alignment horizontal="center" vertical="top" wrapText="1"/>
    </xf>
    <xf numFmtId="0" fontId="2" fillId="0" borderId="0" xfId="0" applyFont="1" applyAlignment="1">
      <alignment vertical="center" wrapText="1"/>
    </xf>
    <xf numFmtId="0" fontId="16" fillId="3" borderId="0" xfId="0" applyFont="1" applyFill="1" applyAlignment="1">
      <alignment horizontal="center" vertical="center" wrapText="1"/>
    </xf>
    <xf numFmtId="0" fontId="19" fillId="3" borderId="6" xfId="0" applyFont="1" applyFill="1" applyBorder="1" applyAlignment="1">
      <alignment vertical="center" wrapText="1"/>
    </xf>
    <xf numFmtId="0" fontId="0" fillId="0" borderId="10" xfId="0" applyBorder="1" applyAlignment="1">
      <alignment wrapText="1"/>
    </xf>
    <xf numFmtId="0" fontId="13" fillId="0" borderId="0" xfId="0" applyFont="1" applyAlignment="1">
      <alignment vertical="top" wrapText="1"/>
    </xf>
    <xf numFmtId="0" fontId="31" fillId="3" borderId="19" xfId="0" applyFont="1" applyFill="1" applyBorder="1" applyAlignment="1">
      <alignment horizontal="right" vertical="center"/>
    </xf>
    <xf numFmtId="10" fontId="31" fillId="3" borderId="19" xfId="0" applyNumberFormat="1" applyFont="1" applyFill="1" applyBorder="1" applyAlignment="1">
      <alignment horizontal="center" vertical="center"/>
    </xf>
    <xf numFmtId="0" fontId="31" fillId="3" borderId="19" xfId="0" applyFont="1" applyFill="1" applyBorder="1" applyAlignment="1">
      <alignment horizontal="left" vertical="center"/>
    </xf>
    <xf numFmtId="0" fontId="5" fillId="3" borderId="2" xfId="0" applyFont="1" applyFill="1" applyBorder="1" applyAlignment="1">
      <alignment vertical="top" wrapText="1"/>
    </xf>
    <xf numFmtId="10" fontId="11" fillId="3" borderId="2" xfId="1" applyNumberFormat="1" applyFont="1" applyFill="1" applyBorder="1" applyAlignment="1">
      <alignment horizontal="center" vertical="center" wrapText="1"/>
    </xf>
    <xf numFmtId="10" fontId="11" fillId="3" borderId="2" xfId="1" applyNumberFormat="1" applyFont="1" applyFill="1" applyBorder="1" applyAlignment="1">
      <alignment horizontal="right" vertical="center" wrapText="1"/>
    </xf>
    <xf numFmtId="0" fontId="12" fillId="3" borderId="30" xfId="0" applyFont="1" applyFill="1" applyBorder="1" applyAlignment="1">
      <alignment vertical="top"/>
    </xf>
    <xf numFmtId="0" fontId="31" fillId="0" borderId="44" xfId="0" applyFont="1" applyBorder="1" applyAlignment="1">
      <alignment horizontal="center" vertical="top" wrapText="1"/>
    </xf>
    <xf numFmtId="0" fontId="26" fillId="0" borderId="18" xfId="0" applyFont="1" applyBorder="1" applyAlignment="1">
      <alignment horizontal="left" vertical="top" wrapText="1"/>
    </xf>
    <xf numFmtId="0" fontId="31" fillId="0" borderId="19" xfId="0" applyFont="1" applyBorder="1" applyAlignment="1">
      <alignment horizontal="center" vertical="top" wrapText="1"/>
    </xf>
    <xf numFmtId="2" fontId="31" fillId="3" borderId="19" xfId="0" applyNumberFormat="1" applyFont="1" applyFill="1" applyBorder="1" applyAlignment="1">
      <alignment horizontal="center" vertical="top" wrapText="1"/>
    </xf>
    <xf numFmtId="10" fontId="31" fillId="3" borderId="19" xfId="0" applyNumberFormat="1" applyFont="1" applyFill="1" applyBorder="1" applyAlignment="1">
      <alignment horizontal="center" vertical="top" wrapText="1"/>
    </xf>
    <xf numFmtId="0" fontId="31" fillId="3" borderId="19" xfId="0" applyFont="1" applyFill="1" applyBorder="1" applyAlignment="1">
      <alignment horizontal="center" vertical="top" wrapText="1"/>
    </xf>
    <xf numFmtId="0" fontId="26" fillId="0" borderId="20" xfId="0" applyFont="1" applyBorder="1" applyAlignment="1">
      <alignment horizontal="left" vertical="top" wrapText="1"/>
    </xf>
    <xf numFmtId="0" fontId="5" fillId="3" borderId="0" xfId="0" applyFont="1" applyFill="1" applyBorder="1" applyAlignment="1">
      <alignment horizontal="center" vertical="top"/>
    </xf>
    <xf numFmtId="0" fontId="12" fillId="3" borderId="0" xfId="0" applyFont="1" applyFill="1" applyBorder="1" applyAlignment="1">
      <alignment horizontal="center" vertical="top" wrapText="1"/>
    </xf>
    <xf numFmtId="0" fontId="11" fillId="0" borderId="19" xfId="0" applyFont="1" applyBorder="1" applyAlignment="1">
      <alignment vertical="top" wrapText="1"/>
    </xf>
    <xf numFmtId="0" fontId="31" fillId="0" borderId="44" xfId="0" applyFont="1" applyBorder="1" applyAlignment="1">
      <alignment horizontal="justify" vertical="top" wrapText="1"/>
    </xf>
    <xf numFmtId="0" fontId="26" fillId="0" borderId="18" xfId="0" applyFont="1" applyBorder="1" applyAlignment="1">
      <alignment horizontal="justify" vertical="top" wrapText="1"/>
    </xf>
    <xf numFmtId="0" fontId="31" fillId="0" borderId="19" xfId="0" applyFont="1" applyBorder="1" applyAlignment="1">
      <alignment horizontal="left" vertical="top"/>
    </xf>
    <xf numFmtId="0" fontId="26" fillId="0" borderId="19" xfId="0" applyFont="1" applyBorder="1" applyAlignment="1">
      <alignment horizontal="center" vertical="top" wrapText="1"/>
    </xf>
    <xf numFmtId="0" fontId="31" fillId="3" borderId="19" xfId="0" applyFont="1" applyFill="1" applyBorder="1" applyAlignment="1">
      <alignment horizontal="left" vertical="top"/>
    </xf>
    <xf numFmtId="0" fontId="31" fillId="3" borderId="19" xfId="0" applyFont="1" applyFill="1" applyBorder="1" applyAlignment="1">
      <alignment horizontal="justify" vertical="top" wrapText="1"/>
    </xf>
    <xf numFmtId="0" fontId="31" fillId="3" borderId="19" xfId="0" applyFont="1" applyFill="1" applyBorder="1" applyAlignment="1">
      <alignment horizontal="center" vertical="center"/>
    </xf>
    <xf numFmtId="2" fontId="31" fillId="3" borderId="19" xfId="0" applyNumberFormat="1" applyFont="1" applyFill="1" applyBorder="1" applyAlignment="1">
      <alignment vertical="center"/>
    </xf>
    <xf numFmtId="0" fontId="31" fillId="3" borderId="20" xfId="0" applyFont="1" applyFill="1" applyBorder="1" applyAlignment="1">
      <alignment horizontal="justify" vertical="top" wrapText="1"/>
    </xf>
    <xf numFmtId="0" fontId="12" fillId="3" borderId="0" xfId="0" applyFont="1" applyFill="1" applyBorder="1" applyAlignment="1">
      <alignment vertical="top"/>
    </xf>
    <xf numFmtId="0" fontId="5" fillId="0" borderId="18" xfId="0" applyFont="1" applyBorder="1" applyAlignment="1">
      <alignment horizontal="left" vertical="top" wrapText="1"/>
    </xf>
    <xf numFmtId="0" fontId="31" fillId="0" borderId="18" xfId="0" applyFont="1" applyBorder="1" applyAlignment="1">
      <alignment horizontal="left" vertical="top" wrapText="1"/>
    </xf>
    <xf numFmtId="43" fontId="5" fillId="0" borderId="0" xfId="3" applyFont="1" applyBorder="1" applyAlignment="1">
      <alignment vertical="top"/>
    </xf>
    <xf numFmtId="0" fontId="34" fillId="0" borderId="18" xfId="0" applyFont="1" applyBorder="1" applyAlignment="1">
      <alignment horizontal="left" vertical="top" wrapText="1"/>
    </xf>
    <xf numFmtId="0" fontId="11" fillId="0" borderId="19" xfId="0" applyFont="1" applyBorder="1" applyAlignment="1">
      <alignment horizontal="left" vertical="top" wrapText="1"/>
    </xf>
    <xf numFmtId="0" fontId="5" fillId="3" borderId="19" xfId="0" applyFont="1" applyFill="1" applyBorder="1" applyAlignment="1">
      <alignment horizontal="center" vertical="center"/>
    </xf>
    <xf numFmtId="10" fontId="5" fillId="3" borderId="19" xfId="0" applyNumberFormat="1" applyFont="1" applyFill="1" applyBorder="1" applyAlignment="1">
      <alignment horizontal="center" vertical="center"/>
    </xf>
    <xf numFmtId="0" fontId="5" fillId="3" borderId="19" xfId="0" applyFont="1" applyFill="1" applyBorder="1" applyAlignment="1">
      <alignment horizontal="left" vertical="center"/>
    </xf>
    <xf numFmtId="0" fontId="31" fillId="3" borderId="20" xfId="0" applyFont="1" applyFill="1" applyBorder="1" applyAlignment="1">
      <alignment horizontal="left" vertical="top" wrapText="1"/>
    </xf>
    <xf numFmtId="0" fontId="2" fillId="3" borderId="30" xfId="0" applyFont="1" applyFill="1" applyBorder="1" applyAlignment="1">
      <alignment vertical="top" wrapText="1"/>
    </xf>
    <xf numFmtId="0" fontId="5" fillId="3" borderId="19" xfId="0" applyFont="1" applyFill="1" applyBorder="1" applyAlignment="1">
      <alignment horizontal="justify" vertical="center" wrapText="1"/>
    </xf>
    <xf numFmtId="0" fontId="5" fillId="3" borderId="44" xfId="0" applyFont="1" applyFill="1" applyBorder="1" applyAlignment="1">
      <alignment horizontal="left" vertical="top" wrapText="1"/>
    </xf>
    <xf numFmtId="0" fontId="5" fillId="3" borderId="44" xfId="0" applyFont="1" applyFill="1" applyBorder="1" applyAlignment="1">
      <alignment vertical="top" wrapText="1"/>
    </xf>
    <xf numFmtId="0" fontId="5" fillId="3" borderId="49" xfId="0" applyFont="1" applyFill="1" applyBorder="1" applyAlignment="1">
      <alignment horizontal="justify" vertical="top"/>
    </xf>
    <xf numFmtId="0" fontId="5" fillId="3" borderId="19" xfId="0" applyFont="1" applyFill="1" applyBorder="1" applyAlignment="1">
      <alignment horizontal="justify" vertical="top"/>
    </xf>
    <xf numFmtId="0" fontId="11" fillId="3" borderId="19" xfId="0" applyFont="1" applyFill="1" applyBorder="1" applyAlignment="1">
      <alignment horizontal="justify" vertical="top"/>
    </xf>
    <xf numFmtId="0" fontId="11" fillId="3" borderId="19" xfId="0" applyFont="1" applyFill="1" applyBorder="1" applyAlignment="1">
      <alignment horizontal="justify" vertical="top" wrapText="1"/>
    </xf>
    <xf numFmtId="0" fontId="5" fillId="3" borderId="19" xfId="0" applyFont="1" applyFill="1" applyBorder="1" applyAlignment="1">
      <alignment horizontal="left" vertical="top"/>
    </xf>
    <xf numFmtId="10" fontId="11" fillId="3" borderId="19" xfId="1" applyNumberFormat="1" applyFont="1" applyFill="1" applyBorder="1" applyAlignment="1">
      <alignment horizontal="center" vertical="top"/>
    </xf>
    <xf numFmtId="10" fontId="11" fillId="3" borderId="19" xfId="1" applyNumberFormat="1" applyFont="1" applyFill="1" applyBorder="1" applyAlignment="1">
      <alignment horizontal="center" vertical="center"/>
    </xf>
    <xf numFmtId="10" fontId="11" fillId="3" borderId="19" xfId="1" applyNumberFormat="1" applyFont="1" applyFill="1" applyBorder="1" applyAlignment="1">
      <alignment horizontal="center" vertical="center" wrapText="1"/>
    </xf>
    <xf numFmtId="0" fontId="5" fillId="3" borderId="20" xfId="0" applyFont="1" applyFill="1" applyBorder="1" applyAlignment="1">
      <alignment horizontal="left" vertical="top"/>
    </xf>
    <xf numFmtId="0" fontId="32" fillId="3" borderId="1" xfId="0" applyFont="1" applyFill="1" applyBorder="1" applyAlignment="1">
      <alignment horizontal="justify" vertical="center" wrapText="1"/>
    </xf>
    <xf numFmtId="0" fontId="32" fillId="3" borderId="3" xfId="0" applyFont="1" applyFill="1" applyBorder="1" applyAlignment="1">
      <alignment horizontal="justify" vertical="top" wrapText="1"/>
    </xf>
    <xf numFmtId="0" fontId="32" fillId="3" borderId="2" xfId="0" applyFont="1" applyFill="1" applyBorder="1" applyAlignment="1">
      <alignment horizontal="justify" vertical="top" wrapText="1"/>
    </xf>
    <xf numFmtId="0" fontId="6" fillId="3" borderId="18" xfId="0" applyFont="1" applyFill="1" applyBorder="1" applyAlignment="1">
      <alignment vertical="top"/>
    </xf>
    <xf numFmtId="0" fontId="6" fillId="3" borderId="44" xfId="0" applyFont="1" applyFill="1" applyBorder="1" applyAlignment="1">
      <alignment horizontal="left" vertical="top" wrapText="1"/>
    </xf>
    <xf numFmtId="0" fontId="6" fillId="3" borderId="18" xfId="0" applyFont="1" applyFill="1" applyBorder="1" applyAlignment="1">
      <alignment vertical="top" wrapText="1"/>
    </xf>
    <xf numFmtId="0" fontId="6" fillId="3" borderId="19" xfId="0" applyFont="1" applyFill="1" applyBorder="1" applyAlignment="1">
      <alignment horizontal="justify" vertical="top"/>
    </xf>
    <xf numFmtId="0" fontId="6" fillId="3" borderId="19" xfId="0" applyFont="1" applyFill="1" applyBorder="1" applyAlignment="1">
      <alignment horizontal="center" vertical="top" wrapText="1"/>
    </xf>
    <xf numFmtId="0" fontId="7" fillId="3" borderId="19" xfId="0" applyFont="1" applyFill="1" applyBorder="1" applyAlignment="1">
      <alignment horizontal="justify" vertical="top" wrapText="1"/>
    </xf>
    <xf numFmtId="0" fontId="7" fillId="3" borderId="19" xfId="0" applyFont="1" applyFill="1" applyBorder="1" applyAlignment="1">
      <alignment horizontal="left" vertical="top" wrapText="1"/>
    </xf>
    <xf numFmtId="0" fontId="7" fillId="3" borderId="19" xfId="0" applyFont="1" applyFill="1" applyBorder="1" applyAlignment="1">
      <alignment horizontal="left" vertical="top"/>
    </xf>
    <xf numFmtId="0" fontId="6" fillId="3" borderId="19" xfId="0" applyFont="1" applyFill="1" applyBorder="1" applyAlignment="1">
      <alignment horizontal="justify" vertical="top" wrapText="1"/>
    </xf>
    <xf numFmtId="0" fontId="6" fillId="3" borderId="19" xfId="0" applyFont="1" applyFill="1" applyBorder="1" applyAlignment="1">
      <alignment horizontal="right" vertical="top"/>
    </xf>
    <xf numFmtId="9" fontId="6" fillId="3" borderId="19" xfId="0" applyNumberFormat="1" applyFont="1" applyFill="1" applyBorder="1" applyAlignment="1">
      <alignment horizontal="right" vertical="top"/>
    </xf>
    <xf numFmtId="9" fontId="6" fillId="3" borderId="19" xfId="1" applyFont="1" applyFill="1" applyBorder="1" applyAlignment="1">
      <alignment horizontal="center" vertical="center"/>
    </xf>
    <xf numFmtId="0" fontId="6" fillId="3" borderId="19" xfId="0" applyFont="1" applyFill="1" applyBorder="1" applyAlignment="1">
      <alignment horizontal="center" vertical="center"/>
    </xf>
    <xf numFmtId="0" fontId="6" fillId="3" borderId="50" xfId="0" applyFont="1" applyFill="1" applyBorder="1" applyAlignment="1">
      <alignment vertical="top" wrapText="1"/>
    </xf>
    <xf numFmtId="10" fontId="11" fillId="3" borderId="0" xfId="3" applyNumberFormat="1" applyFont="1" applyFill="1" applyAlignment="1">
      <alignment horizontal="center" vertical="top"/>
    </xf>
    <xf numFmtId="0" fontId="11" fillId="3" borderId="1" xfId="0" applyFont="1" applyFill="1" applyBorder="1" applyAlignment="1">
      <alignment vertical="top" wrapText="1"/>
    </xf>
    <xf numFmtId="0" fontId="11" fillId="3" borderId="1" xfId="0" applyFont="1" applyFill="1" applyBorder="1"/>
    <xf numFmtId="10" fontId="11" fillId="3" borderId="1" xfId="3" applyNumberFormat="1" applyFont="1" applyFill="1" applyBorder="1" applyAlignment="1">
      <alignment horizontal="center" vertical="top"/>
    </xf>
    <xf numFmtId="9" fontId="5" fillId="3" borderId="1" xfId="1" applyFont="1" applyFill="1" applyBorder="1" applyAlignment="1">
      <alignment vertical="top" wrapText="1"/>
    </xf>
    <xf numFmtId="9" fontId="11" fillId="3" borderId="1" xfId="1" applyFont="1" applyFill="1" applyBorder="1" applyAlignment="1">
      <alignment horizontal="right" vertical="top" wrapText="1"/>
    </xf>
    <xf numFmtId="10" fontId="5" fillId="3" borderId="1" xfId="0" applyNumberFormat="1" applyFont="1" applyFill="1" applyBorder="1" applyAlignment="1">
      <alignment vertical="top" wrapText="1"/>
    </xf>
    <xf numFmtId="9" fontId="11" fillId="3" borderId="1" xfId="1" applyFont="1" applyFill="1" applyBorder="1" applyAlignment="1">
      <alignment horizontal="center" vertical="center"/>
    </xf>
    <xf numFmtId="0" fontId="11" fillId="3" borderId="1" xfId="0" applyFont="1" applyFill="1" applyBorder="1" applyAlignment="1">
      <alignment horizontal="justify" vertical="center" wrapText="1"/>
    </xf>
    <xf numFmtId="2" fontId="5" fillId="3" borderId="1" xfId="1" applyNumberFormat="1" applyFont="1" applyFill="1" applyBorder="1" applyAlignment="1">
      <alignment horizontal="center" vertical="top" wrapText="1"/>
    </xf>
    <xf numFmtId="164" fontId="11" fillId="0" borderId="1" xfId="0" applyNumberFormat="1" applyFont="1" applyBorder="1" applyAlignment="1">
      <alignment horizontal="center" vertical="top" wrapText="1"/>
    </xf>
    <xf numFmtId="2" fontId="5" fillId="0" borderId="1" xfId="0" applyNumberFormat="1" applyFont="1" applyBorder="1" applyAlignment="1">
      <alignment horizontal="center" vertical="top" wrapText="1"/>
    </xf>
    <xf numFmtId="0" fontId="5" fillId="3" borderId="18" xfId="0" applyFont="1" applyFill="1" applyBorder="1"/>
    <xf numFmtId="0" fontId="5" fillId="0" borderId="18" xfId="0" applyFont="1" applyBorder="1" applyAlignment="1">
      <alignment vertical="center"/>
    </xf>
    <xf numFmtId="0" fontId="5" fillId="3" borderId="18" xfId="0" applyFont="1" applyFill="1" applyBorder="1" applyAlignment="1">
      <alignment vertical="center"/>
    </xf>
    <xf numFmtId="0" fontId="11" fillId="3" borderId="19" xfId="1" applyNumberFormat="1" applyFont="1" applyFill="1" applyBorder="1" applyAlignment="1">
      <alignment horizontal="center" vertical="top" wrapText="1"/>
    </xf>
    <xf numFmtId="0" fontId="5" fillId="3" borderId="20" xfId="0" applyFont="1" applyFill="1" applyBorder="1" applyAlignment="1">
      <alignment vertical="center"/>
    </xf>
    <xf numFmtId="0" fontId="9" fillId="3" borderId="0" xfId="0" applyFont="1" applyFill="1" applyBorder="1" applyAlignment="1">
      <alignment vertical="center"/>
    </xf>
    <xf numFmtId="0" fontId="5" fillId="3" borderId="45" xfId="0" applyFont="1" applyFill="1" applyBorder="1" applyAlignment="1">
      <alignment horizontal="center" vertical="top" wrapText="1"/>
    </xf>
    <xf numFmtId="0" fontId="11" fillId="3" borderId="18" xfId="0" applyFont="1" applyFill="1" applyBorder="1" applyAlignment="1">
      <alignment horizontal="left" vertical="center" wrapText="1"/>
    </xf>
    <xf numFmtId="0" fontId="5" fillId="3" borderId="43" xfId="0" applyFont="1" applyFill="1" applyBorder="1" applyAlignment="1">
      <alignment horizontal="center" vertical="top" wrapText="1"/>
    </xf>
    <xf numFmtId="0" fontId="11" fillId="3" borderId="44" xfId="0" applyFont="1" applyFill="1" applyBorder="1" applyAlignment="1">
      <alignment horizontal="left" vertical="center" wrapText="1"/>
    </xf>
    <xf numFmtId="0" fontId="5" fillId="3" borderId="46"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19" xfId="0" applyFont="1" applyFill="1" applyBorder="1" applyAlignment="1">
      <alignment horizontal="left" vertical="center" wrapText="1"/>
    </xf>
    <xf numFmtId="0" fontId="11" fillId="3" borderId="19" xfId="0" applyFont="1" applyFill="1" applyBorder="1" applyAlignment="1">
      <alignment horizontal="center" vertical="center"/>
    </xf>
    <xf numFmtId="9" fontId="11" fillId="3" borderId="19" xfId="0" applyNumberFormat="1" applyFont="1" applyFill="1" applyBorder="1" applyAlignment="1">
      <alignment horizontal="center" vertical="center"/>
    </xf>
    <xf numFmtId="1" fontId="11" fillId="3" borderId="19" xfId="0" applyNumberFormat="1" applyFont="1" applyFill="1" applyBorder="1" applyAlignment="1">
      <alignment horizontal="center" vertical="center"/>
    </xf>
    <xf numFmtId="0" fontId="11" fillId="3" borderId="20" xfId="0" applyFont="1" applyFill="1" applyBorder="1" applyAlignment="1">
      <alignment horizontal="left" vertical="center" wrapText="1"/>
    </xf>
    <xf numFmtId="0" fontId="2" fillId="3" borderId="0" xfId="0" applyFont="1" applyFill="1" applyBorder="1" applyAlignment="1">
      <alignment vertical="center" wrapText="1"/>
    </xf>
    <xf numFmtId="0" fontId="5" fillId="0" borderId="0" xfId="0" applyFont="1" applyAlignment="1">
      <alignment horizontal="lef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32" fillId="3" borderId="1" xfId="0" applyFont="1" applyFill="1" applyBorder="1" applyAlignment="1">
      <alignment horizontal="center" vertical="top" wrapText="1"/>
    </xf>
    <xf numFmtId="0" fontId="32" fillId="3" borderId="1" xfId="0" applyFont="1" applyFill="1" applyBorder="1" applyAlignment="1">
      <alignment horizontal="justify" vertical="top" wrapText="1"/>
    </xf>
    <xf numFmtId="0" fontId="32" fillId="3" borderId="1" xfId="0" applyFont="1" applyFill="1" applyBorder="1" applyAlignment="1">
      <alignment horizontal="left" vertical="top" wrapText="1"/>
    </xf>
    <xf numFmtId="0" fontId="2" fillId="3" borderId="0" xfId="0" applyFont="1" applyFill="1" applyAlignment="1">
      <alignment horizontal="center" vertical="center" wrapText="1"/>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6" fillId="3" borderId="2" xfId="0" applyFont="1" applyFill="1" applyBorder="1" applyAlignment="1">
      <alignment horizontal="justify" vertical="top" wrapText="1"/>
    </xf>
    <xf numFmtId="0" fontId="6" fillId="3" borderId="3" xfId="0" applyFont="1" applyFill="1" applyBorder="1" applyAlignment="1">
      <alignment horizontal="justify" vertical="top" wrapText="1"/>
    </xf>
    <xf numFmtId="0" fontId="6" fillId="3" borderId="21" xfId="0" applyFont="1" applyFill="1" applyBorder="1" applyAlignment="1">
      <alignment horizontal="justify" vertical="top" wrapText="1"/>
    </xf>
    <xf numFmtId="0" fontId="4" fillId="2" borderId="15" xfId="0" applyFont="1" applyFill="1" applyBorder="1" applyAlignment="1">
      <alignment horizontal="center" vertical="center" wrapText="1"/>
    </xf>
    <xf numFmtId="0" fontId="4" fillId="2" borderId="48" xfId="0" applyFont="1" applyFill="1" applyBorder="1" applyAlignment="1">
      <alignment horizontal="center" vertical="center" wrapText="1"/>
    </xf>
    <xf numFmtId="0" fontId="4" fillId="2" borderId="45" xfId="0" applyFont="1" applyFill="1" applyBorder="1" applyAlignment="1">
      <alignment horizontal="center" vertical="center" wrapText="1"/>
    </xf>
    <xf numFmtId="0" fontId="4" fillId="2" borderId="15" xfId="0" applyFont="1" applyFill="1" applyBorder="1" applyAlignment="1">
      <alignment horizontal="left"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2" fillId="0" borderId="0" xfId="0" applyFont="1" applyBorder="1" applyAlignment="1">
      <alignment horizontal="center" vertical="center" wrapText="1"/>
    </xf>
    <xf numFmtId="0" fontId="7" fillId="3" borderId="1" xfId="0" applyFont="1" applyFill="1" applyBorder="1" applyAlignment="1">
      <alignment horizontal="left" vertical="center" wrapText="1"/>
    </xf>
    <xf numFmtId="0" fontId="7" fillId="3" borderId="1" xfId="0" applyFont="1" applyFill="1" applyBorder="1" applyAlignment="1">
      <alignment horizontal="justify"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2" fillId="3" borderId="30" xfId="0" applyFont="1" applyFill="1" applyBorder="1" applyAlignment="1">
      <alignment horizontal="center" vertical="center"/>
    </xf>
    <xf numFmtId="0" fontId="4" fillId="2" borderId="4" xfId="0" applyFont="1" applyFill="1" applyBorder="1" applyAlignment="1">
      <alignment horizontal="left" vertical="center" wrapText="1"/>
    </xf>
    <xf numFmtId="0" fontId="4" fillId="2" borderId="31"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3" xfId="0" applyFont="1" applyFill="1" applyBorder="1" applyAlignment="1">
      <alignment horizontal="left" vertical="center" wrapText="1"/>
    </xf>
    <xf numFmtId="0" fontId="2" fillId="3" borderId="6" xfId="0" applyFont="1" applyFill="1" applyBorder="1" applyAlignment="1">
      <alignment horizontal="center" vertical="center" wrapText="1"/>
    </xf>
    <xf numFmtId="0" fontId="32" fillId="3" borderId="2" xfId="0" applyFont="1" applyFill="1" applyBorder="1" applyAlignment="1">
      <alignment horizontal="center" vertical="top" wrapText="1"/>
    </xf>
    <xf numFmtId="0" fontId="32" fillId="3" borderId="3" xfId="0" applyFont="1" applyFill="1" applyBorder="1" applyAlignment="1">
      <alignment horizontal="center" vertical="top" wrapText="1"/>
    </xf>
    <xf numFmtId="0" fontId="32" fillId="3" borderId="4" xfId="0" applyFont="1" applyFill="1" applyBorder="1" applyAlignment="1">
      <alignment horizontal="center" vertical="top" wrapText="1"/>
    </xf>
    <xf numFmtId="0" fontId="32" fillId="3" borderId="2" xfId="0" applyFont="1" applyFill="1" applyBorder="1" applyAlignment="1">
      <alignment horizontal="justify" vertical="center" wrapText="1"/>
    </xf>
    <xf numFmtId="0" fontId="32" fillId="3" borderId="3" xfId="0" applyFont="1" applyFill="1" applyBorder="1" applyAlignment="1">
      <alignment horizontal="justify" vertical="center" wrapText="1"/>
    </xf>
    <xf numFmtId="0" fontId="32" fillId="3" borderId="4" xfId="0" applyFont="1" applyFill="1" applyBorder="1" applyAlignment="1">
      <alignment horizontal="justify" vertical="center" wrapText="1"/>
    </xf>
    <xf numFmtId="0" fontId="4" fillId="2" borderId="37"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2" fillId="3" borderId="0" xfId="0" applyFont="1" applyFill="1" applyAlignment="1">
      <alignment horizontal="left" vertical="center" wrapText="1"/>
    </xf>
    <xf numFmtId="0" fontId="5" fillId="3" borderId="43" xfId="0" applyFont="1" applyFill="1" applyBorder="1" applyAlignment="1">
      <alignment horizontal="justify" vertical="center"/>
    </xf>
    <xf numFmtId="0" fontId="5" fillId="3" borderId="23" xfId="0" applyFont="1" applyFill="1" applyBorder="1" applyAlignment="1">
      <alignment horizontal="justify" vertical="center"/>
    </xf>
    <xf numFmtId="0" fontId="5" fillId="3" borderId="24" xfId="0" applyFont="1" applyFill="1" applyBorder="1" applyAlignment="1">
      <alignment horizontal="justify" vertical="center"/>
    </xf>
    <xf numFmtId="0" fontId="5" fillId="3" borderId="2" xfId="0" applyFont="1" applyFill="1" applyBorder="1" applyAlignment="1">
      <alignment horizontal="justify" vertical="center"/>
    </xf>
    <xf numFmtId="0" fontId="5" fillId="3" borderId="3" xfId="0" applyFont="1" applyFill="1" applyBorder="1" applyAlignment="1">
      <alignment horizontal="justify" vertical="center"/>
    </xf>
    <xf numFmtId="0" fontId="5" fillId="3" borderId="21" xfId="0" applyFont="1" applyFill="1" applyBorder="1" applyAlignment="1">
      <alignment horizontal="justify" vertical="center"/>
    </xf>
    <xf numFmtId="0" fontId="28" fillId="2" borderId="2" xfId="0" applyFont="1" applyFill="1" applyBorder="1" applyAlignment="1">
      <alignment horizontal="center" vertical="center"/>
    </xf>
    <xf numFmtId="0" fontId="28" fillId="2" borderId="4" xfId="0" applyFont="1" applyFill="1" applyBorder="1" applyAlignment="1">
      <alignment horizontal="center" vertical="center"/>
    </xf>
    <xf numFmtId="0" fontId="28" fillId="2" borderId="2" xfId="0" applyFont="1" applyFill="1" applyBorder="1" applyAlignment="1">
      <alignment horizontal="center" vertical="center" wrapText="1"/>
    </xf>
    <xf numFmtId="0" fontId="28" fillId="2" borderId="4" xfId="0" applyFont="1" applyFill="1" applyBorder="1" applyAlignment="1">
      <alignment horizontal="center" vertical="center" wrapText="1"/>
    </xf>
    <xf numFmtId="0" fontId="29" fillId="2" borderId="1" xfId="0" applyFont="1" applyFill="1" applyBorder="1" applyAlignment="1">
      <alignment horizontal="center" vertical="center"/>
    </xf>
    <xf numFmtId="0" fontId="12" fillId="3" borderId="0" xfId="0" applyFont="1" applyFill="1" applyAlignment="1">
      <alignment horizontal="left" vertical="center" wrapText="1"/>
    </xf>
    <xf numFmtId="0" fontId="12" fillId="3" borderId="6" xfId="0" applyFont="1" applyFill="1" applyBorder="1" applyAlignment="1">
      <alignment horizontal="left" vertical="center" wrapText="1"/>
    </xf>
    <xf numFmtId="0" fontId="31" fillId="3" borderId="1" xfId="0" applyFont="1" applyFill="1" applyBorder="1" applyAlignment="1">
      <alignment horizontal="center" vertical="top" wrapText="1"/>
    </xf>
    <xf numFmtId="0" fontId="5" fillId="3" borderId="2" xfId="0" applyFont="1" applyFill="1" applyBorder="1" applyAlignment="1">
      <alignment horizontal="justify" vertical="center" wrapText="1"/>
    </xf>
    <xf numFmtId="0" fontId="5" fillId="3" borderId="3" xfId="0" applyFont="1" applyFill="1" applyBorder="1" applyAlignment="1">
      <alignment horizontal="justify" vertical="center" wrapText="1"/>
    </xf>
    <xf numFmtId="0" fontId="5" fillId="3" borderId="4" xfId="0" applyFont="1" applyFill="1" applyBorder="1" applyAlignment="1">
      <alignment horizontal="justify" vertical="center" wrapText="1"/>
    </xf>
    <xf numFmtId="0" fontId="31" fillId="3" borderId="1" xfId="0" applyFont="1" applyFill="1" applyBorder="1" applyAlignment="1">
      <alignment horizontal="justify" vertical="center" wrapText="1"/>
    </xf>
    <xf numFmtId="0" fontId="20" fillId="2" borderId="7" xfId="0" applyFont="1" applyFill="1" applyBorder="1" applyAlignment="1">
      <alignment horizontal="center" vertical="center"/>
    </xf>
    <xf numFmtId="0" fontId="20" fillId="2" borderId="8" xfId="0" applyFont="1" applyFill="1" applyBorder="1" applyAlignment="1">
      <alignment horizontal="center" vertical="center"/>
    </xf>
    <xf numFmtId="0" fontId="20" fillId="2" borderId="9" xfId="0" applyFont="1" applyFill="1" applyBorder="1" applyAlignment="1">
      <alignment horizontal="center" vertical="center"/>
    </xf>
    <xf numFmtId="0" fontId="25" fillId="3" borderId="2" xfId="0" applyFont="1" applyFill="1" applyBorder="1" applyAlignment="1">
      <alignment horizontal="justify" vertical="center" wrapText="1"/>
    </xf>
    <xf numFmtId="0" fontId="25" fillId="3" borderId="3" xfId="0" applyFont="1" applyFill="1" applyBorder="1" applyAlignment="1">
      <alignment horizontal="justify" vertical="center" wrapText="1"/>
    </xf>
    <xf numFmtId="0" fontId="25" fillId="3" borderId="4" xfId="0" applyFont="1" applyFill="1" applyBorder="1" applyAlignment="1">
      <alignment horizontal="justify" vertical="center" wrapText="1"/>
    </xf>
    <xf numFmtId="0" fontId="25" fillId="3" borderId="2" xfId="0" applyFont="1" applyFill="1" applyBorder="1" applyAlignment="1">
      <alignment horizontal="center" vertical="center" wrapText="1"/>
    </xf>
    <xf numFmtId="0" fontId="25" fillId="3" borderId="3" xfId="0" applyFont="1" applyFill="1" applyBorder="1" applyAlignment="1">
      <alignment horizontal="center" vertical="center" wrapText="1"/>
    </xf>
    <xf numFmtId="0" fontId="25" fillId="3" borderId="25" xfId="0" applyFont="1" applyFill="1" applyBorder="1" applyAlignment="1">
      <alignment horizontal="center" vertical="center" wrapText="1"/>
    </xf>
    <xf numFmtId="0" fontId="16" fillId="3" borderId="27"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6" fillId="3" borderId="25"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7" fillId="3" borderId="0" xfId="0" applyFont="1" applyFill="1" applyBorder="1" applyAlignment="1">
      <alignment horizontal="center" vertical="center" wrapText="1"/>
    </xf>
    <xf numFmtId="0" fontId="17" fillId="3" borderId="6" xfId="0" applyFont="1" applyFill="1" applyBorder="1" applyAlignment="1">
      <alignment horizontal="center" vertical="center" wrapText="1"/>
    </xf>
    <xf numFmtId="2" fontId="4" fillId="2" borderId="15" xfId="0" applyNumberFormat="1"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xf numFmtId="0" fontId="11" fillId="3" borderId="1"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0" borderId="1" xfId="0" applyFont="1" applyBorder="1" applyAlignment="1">
      <alignment horizontal="justify" vertical="center" wrapText="1"/>
    </xf>
    <xf numFmtId="0" fontId="5" fillId="0" borderId="18" xfId="0" applyFont="1" applyBorder="1" applyAlignment="1">
      <alignment horizontal="left" vertical="center" wrapText="1"/>
    </xf>
    <xf numFmtId="0" fontId="5" fillId="0" borderId="19" xfId="0" applyFont="1" applyBorder="1" applyAlignment="1">
      <alignment horizontal="justify" vertical="center" wrapText="1"/>
    </xf>
    <xf numFmtId="0" fontId="12" fillId="3" borderId="10" xfId="0" applyFont="1" applyFill="1" applyBorder="1" applyAlignment="1">
      <alignment horizontal="center" vertical="center" wrapText="1"/>
    </xf>
    <xf numFmtId="0" fontId="13" fillId="0" borderId="0" xfId="0" applyFont="1" applyAlignment="1">
      <alignment horizontal="center" vertical="top" wrapText="1"/>
    </xf>
    <xf numFmtId="0" fontId="5" fillId="0" borderId="0" xfId="0" applyFont="1" applyAlignment="1">
      <alignment horizontal="center" vertical="top" wrapText="1"/>
    </xf>
    <xf numFmtId="0" fontId="5" fillId="0" borderId="0" xfId="0" applyFont="1" applyAlignment="1">
      <alignment horizontal="center" vertical="top"/>
    </xf>
    <xf numFmtId="0" fontId="13" fillId="0" borderId="0" xfId="0" applyFont="1" applyAlignment="1">
      <alignment horizontal="center" vertical="top"/>
    </xf>
    <xf numFmtId="0" fontId="0" fillId="0" borderId="10" xfId="0" applyBorder="1" applyAlignment="1">
      <alignment horizontal="center"/>
    </xf>
    <xf numFmtId="0" fontId="12" fillId="3" borderId="2" xfId="0" applyFont="1" applyFill="1" applyBorder="1" applyAlignment="1">
      <alignment horizontal="center" vertical="center" wrapText="1"/>
    </xf>
    <xf numFmtId="0" fontId="0" fillId="0" borderId="30" xfId="0" applyBorder="1"/>
    <xf numFmtId="0" fontId="0" fillId="0" borderId="34" xfId="0" applyBorder="1"/>
    <xf numFmtId="0" fontId="0" fillId="0" borderId="45" xfId="0" applyBorder="1" applyAlignment="1">
      <alignment horizontal="center" vertical="center"/>
    </xf>
    <xf numFmtId="0" fontId="0" fillId="0" borderId="15" xfId="0" applyBorder="1"/>
    <xf numFmtId="0" fontId="0" fillId="0" borderId="18" xfId="0" applyBorder="1"/>
    <xf numFmtId="0" fontId="12" fillId="3" borderId="1" xfId="0" applyFont="1" applyFill="1" applyBorder="1" applyAlignment="1">
      <alignment horizontal="center" vertical="center" wrapText="1"/>
    </xf>
    <xf numFmtId="0" fontId="0" fillId="0" borderId="8" xfId="0" applyBorder="1"/>
    <xf numFmtId="0" fontId="0" fillId="0" borderId="9" xfId="0" applyBorder="1"/>
    <xf numFmtId="0" fontId="4" fillId="2" borderId="11" xfId="0" applyFont="1" applyFill="1" applyBorder="1" applyAlignment="1">
      <alignment horizontal="center" vertical="center" wrapText="1"/>
    </xf>
    <xf numFmtId="0" fontId="0" fillId="0" borderId="3" xfId="0" applyBorder="1"/>
    <xf numFmtId="0" fontId="4" fillId="2" borderId="12" xfId="0" applyFont="1" applyFill="1" applyBorder="1" applyAlignment="1">
      <alignment horizontal="center" vertical="center" wrapText="1"/>
    </xf>
    <xf numFmtId="0" fontId="0" fillId="0" borderId="4" xfId="0" applyBorder="1"/>
    <xf numFmtId="0" fontId="12" fillId="3" borderId="36" xfId="0" applyFont="1" applyFill="1" applyBorder="1" applyAlignment="1">
      <alignment horizontal="center" vertical="center" wrapText="1"/>
    </xf>
    <xf numFmtId="0" fontId="12" fillId="3" borderId="36" xfId="0" applyFont="1" applyFill="1" applyBorder="1" applyAlignment="1">
      <alignment horizontal="center" vertical="center"/>
    </xf>
    <xf numFmtId="0" fontId="5" fillId="3" borderId="1" xfId="0" applyFont="1" applyFill="1" applyBorder="1" applyAlignment="1">
      <alignment horizontal="justify" vertical="center" wrapText="1"/>
    </xf>
    <xf numFmtId="0" fontId="0" fillId="0" borderId="3" xfId="0" applyBorder="1" applyAlignment="1">
      <alignment horizontal="justify"/>
    </xf>
    <xf numFmtId="0" fontId="0" fillId="0" borderId="4" xfId="0" applyBorder="1" applyAlignment="1">
      <alignment horizontal="justify"/>
    </xf>
    <xf numFmtId="0" fontId="11" fillId="3" borderId="1" xfId="0" applyFont="1" applyFill="1" applyBorder="1" applyAlignment="1">
      <alignment horizontal="justify" vertical="center" wrapText="1"/>
    </xf>
    <xf numFmtId="0" fontId="0" fillId="0" borderId="13" xfId="0" applyBorder="1"/>
    <xf numFmtId="0" fontId="0" fillId="0" borderId="14" xfId="0" applyBorder="1"/>
    <xf numFmtId="0" fontId="11" fillId="3" borderId="1" xfId="0" applyFont="1" applyFill="1" applyBorder="1" applyAlignment="1">
      <alignment horizontal="left" vertical="center" wrapText="1"/>
    </xf>
    <xf numFmtId="0" fontId="11" fillId="3" borderId="4" xfId="0" applyFont="1" applyFill="1" applyBorder="1" applyAlignment="1">
      <alignment horizontal="justify" vertical="center" wrapText="1"/>
    </xf>
    <xf numFmtId="2" fontId="4" fillId="2" borderId="12" xfId="0" applyNumberFormat="1" applyFont="1" applyFill="1" applyBorder="1" applyAlignment="1">
      <alignment horizontal="center" vertical="center" wrapText="1"/>
    </xf>
    <xf numFmtId="0" fontId="9" fillId="3" borderId="0" xfId="0" applyFont="1" applyFill="1" applyBorder="1" applyAlignment="1">
      <alignment horizontal="center" vertical="center" wrapText="1"/>
    </xf>
    <xf numFmtId="0" fontId="5" fillId="3" borderId="21" xfId="0" applyFont="1" applyFill="1" applyBorder="1" applyAlignment="1">
      <alignment horizontal="justify" vertical="center" wrapText="1"/>
    </xf>
    <xf numFmtId="0" fontId="4" fillId="2" borderId="16"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2" borderId="16"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40" xfId="0" applyFont="1" applyFill="1" applyBorder="1" applyAlignment="1">
      <alignment horizontal="center" vertical="center"/>
    </xf>
    <xf numFmtId="0" fontId="4" fillId="2" borderId="42" xfId="0" applyFont="1" applyFill="1" applyBorder="1" applyAlignment="1">
      <alignment horizontal="center" vertical="center"/>
    </xf>
    <xf numFmtId="0" fontId="4" fillId="2" borderId="37" xfId="0" applyFont="1" applyFill="1" applyBorder="1" applyAlignment="1">
      <alignment horizontal="center" vertical="center"/>
    </xf>
    <xf numFmtId="0" fontId="4" fillId="2" borderId="38" xfId="0" applyFont="1" applyFill="1" applyBorder="1" applyAlignment="1">
      <alignment horizontal="center" vertical="center"/>
    </xf>
    <xf numFmtId="0" fontId="4" fillId="2" borderId="39" xfId="0" applyFont="1" applyFill="1" applyBorder="1" applyAlignment="1">
      <alignment horizontal="center" vertical="center"/>
    </xf>
    <xf numFmtId="0" fontId="2" fillId="3" borderId="0" xfId="0" applyFont="1" applyFill="1" applyBorder="1" applyAlignment="1">
      <alignment horizontal="center" vertical="center" wrapText="1"/>
    </xf>
    <xf numFmtId="0" fontId="5" fillId="3" borderId="2" xfId="0" applyFont="1" applyFill="1" applyBorder="1" applyAlignment="1">
      <alignment horizontal="center" vertical="top"/>
    </xf>
    <xf numFmtId="0" fontId="5" fillId="3" borderId="3" xfId="0" applyFont="1" applyFill="1" applyBorder="1" applyAlignment="1">
      <alignment horizontal="center" vertical="top"/>
    </xf>
    <xf numFmtId="0" fontId="2" fillId="3" borderId="35" xfId="0" applyFont="1" applyFill="1" applyBorder="1" applyAlignment="1">
      <alignment horizontal="center" vertical="top" wrapText="1"/>
    </xf>
    <xf numFmtId="0" fontId="2" fillId="3" borderId="30" xfId="0" applyFont="1" applyFill="1" applyBorder="1" applyAlignment="1">
      <alignment horizontal="center" vertical="top" wrapText="1"/>
    </xf>
    <xf numFmtId="0" fontId="2" fillId="3" borderId="5" xfId="0" applyFont="1" applyFill="1" applyBorder="1" applyAlignment="1">
      <alignment horizontal="center" vertical="top" wrapText="1"/>
    </xf>
    <xf numFmtId="0" fontId="2" fillId="3" borderId="0" xfId="0" applyFont="1" applyFill="1" applyAlignment="1">
      <alignment horizontal="center" vertical="top" wrapText="1"/>
    </xf>
    <xf numFmtId="0" fontId="2" fillId="3" borderId="0" xfId="0" applyFont="1" applyFill="1" applyBorder="1" applyAlignment="1">
      <alignment horizontal="center" vertical="center"/>
    </xf>
    <xf numFmtId="0" fontId="4" fillId="2" borderId="16" xfId="0" applyFont="1" applyFill="1" applyBorder="1" applyAlignment="1">
      <alignment horizontal="left" vertical="center" wrapText="1"/>
    </xf>
    <xf numFmtId="0" fontId="4" fillId="2" borderId="16" xfId="0" applyFont="1" applyFill="1" applyBorder="1" applyAlignment="1">
      <alignment horizontal="center" wrapText="1"/>
    </xf>
    <xf numFmtId="0" fontId="4" fillId="2" borderId="4" xfId="0" applyFont="1" applyFill="1" applyBorder="1" applyAlignment="1">
      <alignment horizontal="center" wrapText="1"/>
    </xf>
    <xf numFmtId="0" fontId="4" fillId="2" borderId="38"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4" fillId="2" borderId="42" xfId="0" applyFont="1" applyFill="1" applyBorder="1" applyAlignment="1">
      <alignment horizontal="center" vertical="center" wrapText="1"/>
    </xf>
    <xf numFmtId="0" fontId="12" fillId="3" borderId="35" xfId="0" applyFont="1" applyFill="1" applyBorder="1" applyAlignment="1">
      <alignment horizontal="center" vertical="top" wrapText="1"/>
    </xf>
    <xf numFmtId="0" fontId="12" fillId="3" borderId="30" xfId="0" applyFont="1" applyFill="1" applyBorder="1" applyAlignment="1">
      <alignment horizontal="center" vertical="top"/>
    </xf>
    <xf numFmtId="0" fontId="31" fillId="0" borderId="45" xfId="0" applyFont="1" applyBorder="1" applyAlignment="1">
      <alignment horizontal="justify" vertical="top" wrapText="1"/>
    </xf>
    <xf numFmtId="0" fontId="31" fillId="0" borderId="46" xfId="0" applyFont="1" applyBorder="1" applyAlignment="1">
      <alignment horizontal="justify" vertical="top" wrapText="1"/>
    </xf>
    <xf numFmtId="0" fontId="31" fillId="0" borderId="1" xfId="0" applyFont="1" applyBorder="1" applyAlignment="1">
      <alignment horizontal="justify" vertical="top" wrapText="1"/>
    </xf>
    <xf numFmtId="0" fontId="31" fillId="0" borderId="19" xfId="0" applyFont="1" applyBorder="1" applyAlignment="1">
      <alignment horizontal="justify" vertical="top" wrapText="1"/>
    </xf>
    <xf numFmtId="0" fontId="12" fillId="3" borderId="0" xfId="0" applyFont="1" applyFill="1" applyBorder="1" applyAlignment="1">
      <alignment horizontal="center" vertical="top" wrapText="1"/>
    </xf>
    <xf numFmtId="0" fontId="12" fillId="3" borderId="0" xfId="0" applyFont="1" applyFill="1" applyBorder="1" applyAlignment="1">
      <alignment horizontal="center" vertical="top"/>
    </xf>
    <xf numFmtId="0" fontId="12" fillId="3" borderId="47" xfId="0" applyFont="1" applyFill="1" applyBorder="1" applyAlignment="1">
      <alignment horizontal="center" vertical="top" wrapText="1"/>
    </xf>
    <xf numFmtId="0" fontId="12" fillId="3" borderId="47" xfId="0" applyFont="1" applyFill="1" applyBorder="1" applyAlignment="1">
      <alignment horizontal="center" vertical="top"/>
    </xf>
    <xf numFmtId="0" fontId="12" fillId="3" borderId="30" xfId="0" applyFont="1" applyFill="1" applyBorder="1" applyAlignment="1">
      <alignment horizontal="center" vertical="top" wrapText="1"/>
    </xf>
    <xf numFmtId="0" fontId="31" fillId="0" borderId="43" xfId="0" applyFont="1" applyBorder="1" applyAlignment="1">
      <alignment horizontal="center" vertical="top" wrapText="1"/>
    </xf>
    <xf numFmtId="0" fontId="31" fillId="0" borderId="23" xfId="0" applyFont="1" applyBorder="1" applyAlignment="1">
      <alignment horizontal="center" vertical="top" wrapText="1"/>
    </xf>
    <xf numFmtId="0" fontId="31" fillId="0" borderId="24" xfId="0" applyFont="1" applyBorder="1" applyAlignment="1">
      <alignment horizontal="center" vertical="top" wrapText="1"/>
    </xf>
    <xf numFmtId="0" fontId="31" fillId="0" borderId="2" xfId="0" applyFont="1" applyBorder="1" applyAlignment="1">
      <alignment horizontal="center" vertical="top" wrapText="1"/>
    </xf>
    <xf numFmtId="0" fontId="31" fillId="0" borderId="3" xfId="0" applyFont="1" applyBorder="1" applyAlignment="1">
      <alignment horizontal="center" vertical="top" wrapText="1"/>
    </xf>
    <xf numFmtId="0" fontId="31" fillId="0" borderId="21" xfId="0" applyFont="1" applyBorder="1" applyAlignment="1">
      <alignment horizontal="center" vertical="top" wrapText="1"/>
    </xf>
    <xf numFmtId="0" fontId="5" fillId="0" borderId="45"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 xfId="0" applyFont="1" applyBorder="1" applyAlignment="1">
      <alignment horizontal="justify" vertical="center"/>
    </xf>
    <xf numFmtId="0" fontId="5" fillId="0" borderId="3" xfId="0" applyFont="1" applyBorder="1" applyAlignment="1">
      <alignment horizontal="justify" vertical="center"/>
    </xf>
    <xf numFmtId="0" fontId="5" fillId="0" borderId="21" xfId="0" applyFont="1" applyBorder="1" applyAlignment="1">
      <alignment horizontal="justify" vertical="center"/>
    </xf>
    <xf numFmtId="0" fontId="25" fillId="3" borderId="4"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5" fillId="3" borderId="43"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5" fillId="3" borderId="41"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34" xfId="0" applyFont="1" applyFill="1" applyBorder="1" applyAlignment="1">
      <alignment horizontal="center" vertical="center" wrapText="1"/>
    </xf>
    <xf numFmtId="0" fontId="5" fillId="3" borderId="51" xfId="0" applyFont="1" applyFill="1" applyBorder="1" applyAlignment="1">
      <alignment horizontal="center" vertical="center" wrapText="1"/>
    </xf>
    <xf numFmtId="0" fontId="31" fillId="0" borderId="43" xfId="0" applyFont="1" applyBorder="1" applyAlignment="1">
      <alignment horizontal="justify" vertical="top" wrapText="1"/>
    </xf>
    <xf numFmtId="0" fontId="31" fillId="0" borderId="2" xfId="0" applyFont="1" applyBorder="1" applyAlignment="1">
      <alignment horizontal="justify" vertical="top" wrapText="1"/>
    </xf>
    <xf numFmtId="0" fontId="31" fillId="0" borderId="23" xfId="0" applyFont="1" applyBorder="1" applyAlignment="1">
      <alignment horizontal="justify" vertical="top" wrapText="1"/>
    </xf>
    <xf numFmtId="0" fontId="31" fillId="0" borderId="3" xfId="0" applyFont="1" applyBorder="1" applyAlignment="1">
      <alignment horizontal="justify" vertical="top" wrapText="1"/>
    </xf>
    <xf numFmtId="0" fontId="35" fillId="0" borderId="18" xfId="0" applyFont="1" applyBorder="1" applyAlignment="1">
      <alignment horizontal="left" vertical="top" wrapText="1"/>
    </xf>
    <xf numFmtId="0" fontId="26" fillId="0" borderId="18" xfId="0" applyFont="1" applyBorder="1" applyAlignment="1">
      <alignment vertical="center" wrapText="1"/>
    </xf>
    <xf numFmtId="0" fontId="31" fillId="0" borderId="24" xfId="0" applyFont="1" applyBorder="1" applyAlignment="1">
      <alignment horizontal="justify" vertical="top" wrapText="1"/>
    </xf>
    <xf numFmtId="0" fontId="31" fillId="0" borderId="21" xfId="0" applyFont="1" applyBorder="1" applyAlignment="1">
      <alignment horizontal="justify" vertical="top" wrapText="1"/>
    </xf>
    <xf numFmtId="0" fontId="31" fillId="0" borderId="19" xfId="0" applyFont="1" applyBorder="1" applyAlignment="1">
      <alignment horizontal="left" vertical="top" wrapText="1"/>
    </xf>
    <xf numFmtId="0" fontId="31" fillId="0" borderId="2" xfId="0" applyFont="1" applyBorder="1" applyAlignment="1">
      <alignment horizontal="left" vertical="top" wrapText="1"/>
    </xf>
    <xf numFmtId="43" fontId="31" fillId="0" borderId="1" xfId="3" applyFont="1" applyBorder="1" applyAlignment="1">
      <alignment vertical="center"/>
    </xf>
    <xf numFmtId="0" fontId="31" fillId="0" borderId="44" xfId="0" applyFont="1" applyBorder="1" applyAlignment="1">
      <alignment horizontal="left" vertical="top" wrapText="1"/>
    </xf>
    <xf numFmtId="9" fontId="31" fillId="3" borderId="1" xfId="1" applyFont="1" applyFill="1" applyBorder="1" applyAlignment="1">
      <alignment horizontal="center" vertical="top" wrapText="1"/>
    </xf>
    <xf numFmtId="0" fontId="5" fillId="0" borderId="19" xfId="0" applyFont="1" applyBorder="1" applyAlignment="1">
      <alignment horizontal="right" vertical="center" wrapText="1"/>
    </xf>
    <xf numFmtId="0" fontId="31" fillId="0" borderId="2" xfId="0" applyFont="1" applyBorder="1" applyAlignment="1">
      <alignment horizontal="left" vertical="top" wrapText="1"/>
    </xf>
    <xf numFmtId="9" fontId="31" fillId="3" borderId="2" xfId="0" applyNumberFormat="1" applyFont="1" applyFill="1" applyBorder="1" applyAlignment="1">
      <alignment horizontal="center" vertical="top" wrapText="1"/>
    </xf>
    <xf numFmtId="0" fontId="31" fillId="3" borderId="2" xfId="0" applyFont="1" applyFill="1" applyBorder="1" applyAlignment="1">
      <alignment horizontal="center" vertical="top" wrapText="1"/>
    </xf>
    <xf numFmtId="0" fontId="31" fillId="0" borderId="3" xfId="0" applyFont="1" applyBorder="1" applyAlignment="1">
      <alignment horizontal="left" vertical="top" wrapText="1"/>
    </xf>
    <xf numFmtId="9" fontId="31" fillId="3" borderId="2" xfId="1" applyFont="1" applyFill="1" applyBorder="1" applyAlignment="1">
      <alignment horizontal="center" vertical="top" wrapText="1"/>
    </xf>
    <xf numFmtId="0" fontId="26" fillId="0" borderId="1" xfId="0" applyFont="1" applyBorder="1" applyAlignment="1">
      <alignment horizontal="left" vertical="top" wrapText="1"/>
    </xf>
    <xf numFmtId="0" fontId="31" fillId="0" borderId="4" xfId="0" applyFont="1" applyBorder="1" applyAlignment="1">
      <alignment horizontal="left" vertical="top" wrapText="1"/>
    </xf>
    <xf numFmtId="0" fontId="5" fillId="0" borderId="0" xfId="0" applyFont="1" applyAlignment="1">
      <alignment wrapText="1"/>
    </xf>
    <xf numFmtId="0" fontId="5" fillId="0" borderId="0" xfId="0" applyFont="1" applyAlignment="1">
      <alignment horizontal="right" wrapText="1"/>
    </xf>
    <xf numFmtId="0" fontId="31" fillId="0" borderId="4" xfId="0" applyFont="1" applyBorder="1" applyAlignment="1">
      <alignment horizontal="center" vertical="top" wrapText="1"/>
    </xf>
  </cellXfs>
  <cellStyles count="5">
    <cellStyle name="Millares 2" xfId="3"/>
    <cellStyle name="Millares 2 2" xfId="4"/>
    <cellStyle name="Normal" xfId="0" builtinId="0"/>
    <cellStyle name="Porcentaje" xfId="1" builtinId="5"/>
    <cellStyle name="Porcentaje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4.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142875</xdr:colOff>
      <xdr:row>0</xdr:row>
      <xdr:rowOff>0</xdr:rowOff>
    </xdr:from>
    <xdr:ext cx="1371208" cy="613634"/>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42875" y="0"/>
          <a:ext cx="1371208" cy="61363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180975</xdr:colOff>
      <xdr:row>0</xdr:row>
      <xdr:rowOff>161925</xdr:rowOff>
    </xdr:from>
    <xdr:ext cx="1228725" cy="570375"/>
    <xdr:pic>
      <xdr:nvPicPr>
        <xdr:cNvPr id="2" name="Imagen 1">
          <a:extLst>
            <a:ext uri="{FF2B5EF4-FFF2-40B4-BE49-F238E27FC236}">
              <a16:creationId xmlns:a16="http://schemas.microsoft.com/office/drawing/2014/main" id="{0C89FEA6-C381-4A9B-A3C9-9BAFD46B9DBA}"/>
            </a:ext>
          </a:extLst>
        </xdr:cNvPr>
        <xdr:cNvPicPr>
          <a:picLocks noChangeAspect="1"/>
        </xdr:cNvPicPr>
      </xdr:nvPicPr>
      <xdr:blipFill>
        <a:blip xmlns:r="http://schemas.openxmlformats.org/officeDocument/2006/relationships" r:embed="rId1"/>
        <a:stretch>
          <a:fillRect/>
        </a:stretch>
      </xdr:blipFill>
      <xdr:spPr>
        <a:xfrm>
          <a:off x="180975" y="161925"/>
          <a:ext cx="1228725" cy="570375"/>
        </a:xfrm>
        <a:prstGeom prst="rect">
          <a:avLst/>
        </a:prstGeom>
        <a:ln>
          <a:prstDash val="solid"/>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228725" cy="570375"/>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1228725" cy="570375"/>
        </a:xfrm>
        <a:prstGeom prst="rect">
          <a:avLst/>
        </a:prstGeom>
        <a:ln>
          <a:prstDash val="solid"/>
        </a:ln>
      </xdr:spPr>
    </xdr:pic>
    <xdr:clientData/>
  </xdr:oneCellAnchor>
</xdr:wsDr>
</file>

<file path=xl/drawings/drawing4.xml><?xml version="1.0" encoding="utf-8"?>
<xdr:wsDr xmlns:xdr="http://schemas.openxmlformats.org/drawingml/2006/spreadsheetDrawing" xmlns:a="http://schemas.openxmlformats.org/drawingml/2006/main">
  <xdr:twoCellAnchor>
    <xdr:from>
      <xdr:col>3</xdr:col>
      <xdr:colOff>151490</xdr:colOff>
      <xdr:row>1</xdr:row>
      <xdr:rowOff>0</xdr:rowOff>
    </xdr:from>
    <xdr:to>
      <xdr:col>4</xdr:col>
      <xdr:colOff>151387</xdr:colOff>
      <xdr:row>1</xdr:row>
      <xdr:rowOff>5896</xdr:rowOff>
    </xdr:to>
    <xdr:pic>
      <xdr:nvPicPr>
        <xdr:cNvPr id="4" name="Imagen 3">
          <a:extLst>
            <a:ext uri="{FF2B5EF4-FFF2-40B4-BE49-F238E27FC236}">
              <a16:creationId xmlns:a16="http://schemas.microsoft.com/office/drawing/2014/main" id="{00000000-0008-0000-03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432" t="14184" r="8108" b="14894"/>
        <a:stretch/>
      </xdr:blipFill>
      <xdr:spPr>
        <a:xfrm>
          <a:off x="8533490" y="800100"/>
          <a:ext cx="1971572" cy="5896"/>
        </a:xfrm>
        <a:prstGeom prst="rect">
          <a:avLst/>
        </a:prstGeom>
      </xdr:spPr>
    </xdr:pic>
    <xdr:clientData/>
  </xdr:twoCellAnchor>
  <xdr:oneCellAnchor>
    <xdr:from>
      <xdr:col>0</xdr:col>
      <xdr:colOff>610962</xdr:colOff>
      <xdr:row>0</xdr:row>
      <xdr:rowOff>0</xdr:rowOff>
    </xdr:from>
    <xdr:ext cx="1236888" cy="553524"/>
    <xdr:pic>
      <xdr:nvPicPr>
        <xdr:cNvPr id="5" name="Imagen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a:stretch>
          <a:fillRect/>
        </a:stretch>
      </xdr:blipFill>
      <xdr:spPr>
        <a:xfrm>
          <a:off x="610962" y="0"/>
          <a:ext cx="1236888" cy="55352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180974</xdr:colOff>
      <xdr:row>0</xdr:row>
      <xdr:rowOff>95249</xdr:rowOff>
    </xdr:from>
    <xdr:to>
      <xdr:col>0</xdr:col>
      <xdr:colOff>1658784</xdr:colOff>
      <xdr:row>0</xdr:row>
      <xdr:rowOff>657224</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80974" y="95249"/>
          <a:ext cx="1477810" cy="561975"/>
        </a:xfrm>
        <a:prstGeom prst="rect">
          <a:avLst/>
        </a:prstGeom>
        <a:solidFill>
          <a:schemeClr val="bg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183696</xdr:colOff>
      <xdr:row>0</xdr:row>
      <xdr:rowOff>0</xdr:rowOff>
    </xdr:from>
    <xdr:to>
      <xdr:col>1</xdr:col>
      <xdr:colOff>1774522</xdr:colOff>
      <xdr:row>0</xdr:row>
      <xdr:rowOff>590550</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383721" y="0"/>
          <a:ext cx="1590826" cy="5905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1</xdr:col>
      <xdr:colOff>190499</xdr:colOff>
      <xdr:row>0</xdr:row>
      <xdr:rowOff>0</xdr:rowOff>
    </xdr:from>
    <xdr:ext cx="2083594" cy="547687"/>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607218" y="0"/>
          <a:ext cx="2083594" cy="547687"/>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158144</xdr:colOff>
      <xdr:row>0</xdr:row>
      <xdr:rowOff>0</xdr:rowOff>
    </xdr:from>
    <xdr:ext cx="1849437" cy="495300"/>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a:stretch>
          <a:fillRect/>
        </a:stretch>
      </xdr:blipFill>
      <xdr:spPr>
        <a:xfrm>
          <a:off x="158144" y="0"/>
          <a:ext cx="1849437" cy="495300"/>
        </a:xfrm>
        <a:prstGeom prst="rect">
          <a:avLst/>
        </a:prstGeom>
        <a:ln>
          <a:prstDash val="solid"/>
        </a:ln>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202407</xdr:colOff>
      <xdr:row>0</xdr:row>
      <xdr:rowOff>0</xdr:rowOff>
    </xdr:from>
    <xdr:ext cx="1849437" cy="996656"/>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202407" y="0"/>
          <a:ext cx="1849437" cy="996656"/>
        </a:xfrm>
        <a:prstGeom prst="rect">
          <a:avLst/>
        </a:prstGeom>
        <a:ln>
          <a:prstDash val="solid"/>
        </a:ln>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1</xdr:col>
      <xdr:colOff>410029</xdr:colOff>
      <xdr:row>0</xdr:row>
      <xdr:rowOff>1</xdr:rowOff>
    </xdr:from>
    <xdr:to>
      <xdr:col>1</xdr:col>
      <xdr:colOff>1891393</xdr:colOff>
      <xdr:row>0</xdr:row>
      <xdr:rowOff>647701</xdr:rowOff>
    </xdr:to>
    <xdr:pic>
      <xdr:nvPicPr>
        <xdr:cNvPr id="2" name="Imagen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657679" y="1"/>
          <a:ext cx="1481364" cy="6477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180974</xdr:colOff>
      <xdr:row>0</xdr:row>
      <xdr:rowOff>95249</xdr:rowOff>
    </xdr:from>
    <xdr:to>
      <xdr:col>0</xdr:col>
      <xdr:colOff>1658784</xdr:colOff>
      <xdr:row>0</xdr:row>
      <xdr:rowOff>552450</xdr:rowOff>
    </xdr:to>
    <xdr:pic>
      <xdr:nvPicPr>
        <xdr:cNvPr id="2" name="Imagen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180974" y="95249"/>
          <a:ext cx="1477810" cy="457201"/>
        </a:xfrm>
        <a:prstGeom prst="rect">
          <a:avLst/>
        </a:prstGeom>
        <a:solidFill>
          <a:schemeClr val="bg1"/>
        </a:solidFill>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188119</xdr:colOff>
      <xdr:row>0</xdr:row>
      <xdr:rowOff>28575</xdr:rowOff>
    </xdr:from>
    <xdr:to>
      <xdr:col>0</xdr:col>
      <xdr:colOff>1485900</xdr:colOff>
      <xdr:row>0</xdr:row>
      <xdr:rowOff>542925</xdr:rowOff>
    </xdr:to>
    <xdr:pic>
      <xdr:nvPicPr>
        <xdr:cNvPr id="2" name="Imagen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188119" y="28575"/>
          <a:ext cx="1297781" cy="5143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111919</xdr:colOff>
      <xdr:row>0</xdr:row>
      <xdr:rowOff>76200</xdr:rowOff>
    </xdr:from>
    <xdr:to>
      <xdr:col>0</xdr:col>
      <xdr:colOff>1638300</xdr:colOff>
      <xdr:row>0</xdr:row>
      <xdr:rowOff>647700</xdr:rowOff>
    </xdr:to>
    <xdr:pic>
      <xdr:nvPicPr>
        <xdr:cNvPr id="2" name="Imagen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111919" y="76200"/>
          <a:ext cx="1526381" cy="5715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150019</xdr:colOff>
      <xdr:row>0</xdr:row>
      <xdr:rowOff>66676</xdr:rowOff>
    </xdr:from>
    <xdr:to>
      <xdr:col>0</xdr:col>
      <xdr:colOff>1891379</xdr:colOff>
      <xdr:row>0</xdr:row>
      <xdr:rowOff>600076</xdr:rowOff>
    </xdr:to>
    <xdr:pic>
      <xdr:nvPicPr>
        <xdr:cNvPr id="2" name="Imagen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150019" y="66676"/>
          <a:ext cx="1741360" cy="5334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140494</xdr:colOff>
      <xdr:row>0</xdr:row>
      <xdr:rowOff>57150</xdr:rowOff>
    </xdr:from>
    <xdr:to>
      <xdr:col>0</xdr:col>
      <xdr:colOff>1905000</xdr:colOff>
      <xdr:row>0</xdr:row>
      <xdr:rowOff>596443</xdr:rowOff>
    </xdr:to>
    <xdr:pic>
      <xdr:nvPicPr>
        <xdr:cNvPr id="2" name="Imagen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140494" y="57150"/>
          <a:ext cx="1764506" cy="53929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454819</xdr:colOff>
      <xdr:row>0</xdr:row>
      <xdr:rowOff>0</xdr:rowOff>
    </xdr:from>
    <xdr:to>
      <xdr:col>0</xdr:col>
      <xdr:colOff>1994647</xdr:colOff>
      <xdr:row>0</xdr:row>
      <xdr:rowOff>581025</xdr:rowOff>
    </xdr:to>
    <xdr:pic>
      <xdr:nvPicPr>
        <xdr:cNvPr id="2" name="Imagen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454819" y="0"/>
          <a:ext cx="1539828" cy="58102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302419</xdr:colOff>
      <xdr:row>0</xdr:row>
      <xdr:rowOff>57150</xdr:rowOff>
    </xdr:from>
    <xdr:to>
      <xdr:col>0</xdr:col>
      <xdr:colOff>1912042</xdr:colOff>
      <xdr:row>0</xdr:row>
      <xdr:rowOff>561975</xdr:rowOff>
    </xdr:to>
    <xdr:pic>
      <xdr:nvPicPr>
        <xdr:cNvPr id="2" name="Imagen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302419" y="57150"/>
          <a:ext cx="1609623" cy="50482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73819</xdr:colOff>
      <xdr:row>0</xdr:row>
      <xdr:rowOff>1</xdr:rowOff>
    </xdr:from>
    <xdr:to>
      <xdr:col>0</xdr:col>
      <xdr:colOff>1887005</xdr:colOff>
      <xdr:row>0</xdr:row>
      <xdr:rowOff>571501</xdr:rowOff>
    </xdr:to>
    <xdr:pic>
      <xdr:nvPicPr>
        <xdr:cNvPr id="2" name="Imagen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73819" y="1"/>
          <a:ext cx="1813186" cy="5715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161925</xdr:colOff>
      <xdr:row>0</xdr:row>
      <xdr:rowOff>66676</xdr:rowOff>
    </xdr:from>
    <xdr:to>
      <xdr:col>0</xdr:col>
      <xdr:colOff>1714500</xdr:colOff>
      <xdr:row>0</xdr:row>
      <xdr:rowOff>582996</xdr:rowOff>
    </xdr:to>
    <xdr:pic>
      <xdr:nvPicPr>
        <xdr:cNvPr id="2" name="Imagen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161925" y="66676"/>
          <a:ext cx="1552575" cy="51632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OneDrive%20-%20Fonafifo\2023\Keilyn%20Chavarr&#237;a\Acciones%20realizadas\CONTROL%20INTERNO\SEVRI\Herramienta%20SEVRI-FONAFIFO%20v02%20C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neDrive%20-%20Fonafifo\2023\Keilyn%20Chavarr&#237;a\Acciones%20realizadas\CONTROL%20INTERNO\SEVRI\Herramienta%20SEVRI-FONAFIFO%20v02%20C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fonafifo-my.sharepoint.com/personal/alonso_chacon_fonafifo_go_cr/Documents/2021/10%20Desempe&#241;o/Desempe&#241;o%202021/PAO%20Departamento%20Administrativo%20202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fonafifo-my.sharepoint.com/personal/alonso_chacon_fonafifo_go_cr/Documents/2021/10%20Desempe&#241;o/Desempe&#241;o%202021/PAO%20Direcci&#243;n%20de%20Fomento%20Forestal%20202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fonafifo-my.sharepoint.com/Users/andres.rodriguez/Desktop/PAO%20II%20Semestre%202022/PAO%20Direccion%20de%20Desarrollo%20y%20Comercializacion%20202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Archivos%202022\PAO%202022\PAO%20Direcci&#243;n%20de%20Desarrollo%20y%20Comercializaci&#243;n%20de%20SA%202022%20(II%20Trimest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ada"/>
      <sheetName val="Identificación del riesgo"/>
      <sheetName val="Riesgo inherente"/>
      <sheetName val="Controles"/>
      <sheetName val="Riesgo residual"/>
      <sheetName val="Tratamiento"/>
      <sheetName val="Informe"/>
      <sheetName val="Datos"/>
      <sheetName val="Probabilidad de Ocurrencia"/>
      <sheetName val="Magnitud de impacto"/>
      <sheetName val="Funcionalidad de los controles"/>
      <sheetName val="Relación Costo-Beneficio"/>
    </sheetNames>
    <sheetDataSet>
      <sheetData sheetId="0"/>
      <sheetData sheetId="1"/>
      <sheetData sheetId="2"/>
      <sheetData sheetId="3"/>
      <sheetData sheetId="4"/>
      <sheetData sheetId="5"/>
      <sheetData sheetId="6"/>
      <sheetData sheetId="7">
        <row r="3">
          <cell r="A3" t="str">
            <v>Dirección_Administrativa_Financiera</v>
          </cell>
        </row>
        <row r="4">
          <cell r="A4" t="str">
            <v>Dirección_de_Asuntos_Jurídicos</v>
          </cell>
        </row>
        <row r="5">
          <cell r="A5" t="str">
            <v>Dirección_de_Desarrollo_y_Comercialización_de_PSA</v>
          </cell>
        </row>
        <row r="6">
          <cell r="A6" t="str">
            <v>Dirección_de_Fomento_Forestal</v>
          </cell>
        </row>
        <row r="7">
          <cell r="A7" t="str">
            <v>Dirección_de_Servicios_Ambientales</v>
          </cell>
        </row>
        <row r="8">
          <cell r="A8" t="str">
            <v>Dirección_General</v>
          </cell>
        </row>
        <row r="9">
          <cell r="A9" t="str">
            <v>Fondo_de_Biodiversidad_Sostenible</v>
          </cell>
        </row>
        <row r="10">
          <cell r="A10" t="str">
            <v>REDD+</v>
          </cell>
        </row>
      </sheetData>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ada"/>
      <sheetName val="Identificación del riesgo"/>
      <sheetName val="Riesgo inherente"/>
      <sheetName val="Controles"/>
      <sheetName val="Riesgo residual"/>
      <sheetName val="Tratamiento"/>
      <sheetName val="Informe"/>
      <sheetName val="Datos"/>
      <sheetName val="Probabilidad de Ocurrencia"/>
      <sheetName val="Magnitud de impacto"/>
      <sheetName val="Funcionalidad de los controles"/>
      <sheetName val="Relación Costo-Beneficio"/>
    </sheetNames>
    <sheetDataSet>
      <sheetData sheetId="0"/>
      <sheetData sheetId="1"/>
      <sheetData sheetId="2"/>
      <sheetData sheetId="3"/>
      <sheetData sheetId="4"/>
      <sheetData sheetId="5"/>
      <sheetData sheetId="6"/>
      <sheetData sheetId="7">
        <row r="3">
          <cell r="A3" t="str">
            <v>Dirección_Administrativa_Financiera</v>
          </cell>
        </row>
        <row r="4">
          <cell r="A4" t="str">
            <v>Dirección_de_Asuntos_Jurídicos</v>
          </cell>
        </row>
        <row r="5">
          <cell r="A5" t="str">
            <v>Dirección_de_Desarrollo_y_Comercialización_de_PSA</v>
          </cell>
        </row>
        <row r="6">
          <cell r="A6" t="str">
            <v>Dirección_de_Fomento_Forestal</v>
          </cell>
        </row>
        <row r="7">
          <cell r="A7" t="str">
            <v>Dirección_de_Servicios_Ambientales</v>
          </cell>
        </row>
        <row r="8">
          <cell r="A8" t="str">
            <v>Dirección_General</v>
          </cell>
        </row>
        <row r="9">
          <cell r="A9" t="str">
            <v>Fondo_de_Biodiversidad_Sostenible</v>
          </cell>
        </row>
        <row r="10">
          <cell r="A10" t="str">
            <v>REDD+</v>
          </cell>
        </row>
      </sheetData>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sheetName val="I trim"/>
      <sheetName val="II trim"/>
      <sheetName val="III trim"/>
      <sheetName val="IV trim"/>
      <sheetName val="Desempeño"/>
      <sheetName val="Tablero de control"/>
      <sheetName val="Acciones de mejora"/>
      <sheetName val="PAO Departamento Administrativo"/>
    </sheetNames>
    <sheetDataSet>
      <sheetData sheetId="0"/>
      <sheetData sheetId="1"/>
      <sheetData sheetId="2"/>
      <sheetData sheetId="3"/>
      <sheetData sheetId="4"/>
      <sheetData sheetId="5">
        <row r="5">
          <cell r="E5">
            <v>1.4</v>
          </cell>
        </row>
      </sheetData>
      <sheetData sheetId="6"/>
      <sheetData sheetId="7">
        <row r="6">
          <cell r="F6">
            <v>0</v>
          </cell>
        </row>
        <row r="7">
          <cell r="F7">
            <v>0.1</v>
          </cell>
        </row>
        <row r="8">
          <cell r="F8">
            <v>0.2</v>
          </cell>
        </row>
        <row r="9">
          <cell r="F9">
            <v>0.3</v>
          </cell>
        </row>
        <row r="10">
          <cell r="F10">
            <v>0.4</v>
          </cell>
        </row>
        <row r="11">
          <cell r="F11">
            <v>0.5</v>
          </cell>
        </row>
        <row r="12">
          <cell r="F12">
            <v>0.6</v>
          </cell>
        </row>
        <row r="13">
          <cell r="F13">
            <v>0.7</v>
          </cell>
        </row>
        <row r="14">
          <cell r="F14">
            <v>0.8</v>
          </cell>
        </row>
        <row r="15">
          <cell r="F15">
            <v>0.9</v>
          </cell>
        </row>
        <row r="16">
          <cell r="F16">
            <v>1</v>
          </cell>
        </row>
      </sheetData>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sheetName val="I trim"/>
      <sheetName val="II trim"/>
      <sheetName val="III trim"/>
      <sheetName val="IV trim"/>
      <sheetName val="Desempeño "/>
      <sheetName val="Tablero operativo"/>
      <sheetName val="Acciones de mejora"/>
      <sheetName val="PAO Dirección de Fomento Forest"/>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6">
          <cell r="F6">
            <v>0</v>
          </cell>
        </row>
        <row r="7">
          <cell r="F7">
            <v>0.1</v>
          </cell>
        </row>
        <row r="8">
          <cell r="F8">
            <v>0.2</v>
          </cell>
        </row>
        <row r="9">
          <cell r="F9">
            <v>0.3</v>
          </cell>
        </row>
        <row r="10">
          <cell r="F10">
            <v>0.4</v>
          </cell>
        </row>
        <row r="11">
          <cell r="F11">
            <v>0.5</v>
          </cell>
        </row>
        <row r="12">
          <cell r="F12">
            <v>0.6</v>
          </cell>
        </row>
        <row r="13">
          <cell r="F13">
            <v>0.7</v>
          </cell>
        </row>
        <row r="14">
          <cell r="F14">
            <v>0.8</v>
          </cell>
        </row>
        <row r="15">
          <cell r="F15">
            <v>0.9</v>
          </cell>
        </row>
        <row r="16">
          <cell r="F16">
            <v>1</v>
          </cell>
        </row>
      </sheetData>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sheetName val="Vinculación 2022"/>
      <sheetName val="II Trim"/>
      <sheetName val="III trim"/>
      <sheetName val="IV trim"/>
      <sheetName val="Desempeño"/>
      <sheetName val="Tablero operativo"/>
      <sheetName val="Datos"/>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
          <cell r="A2" t="str">
            <v>Realizado</v>
          </cell>
        </row>
        <row r="3">
          <cell r="A3" t="str">
            <v>En proceso</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sheetName val="Vinculación 2022"/>
      <sheetName val="I trim"/>
      <sheetName val="II trim"/>
      <sheetName val="III trim"/>
      <sheetName val="IV trim"/>
      <sheetName val="Desempeño"/>
      <sheetName val="Tablero operativo"/>
      <sheetName val="Datos"/>
    </sheetNames>
    <sheetDataSet>
      <sheetData sheetId="0"/>
      <sheetData sheetId="1"/>
      <sheetData sheetId="2"/>
      <sheetData sheetId="3"/>
      <sheetData sheetId="4"/>
      <sheetData sheetId="5"/>
      <sheetData sheetId="6"/>
      <sheetData sheetId="7"/>
      <sheetData sheetId="8">
        <row r="2">
          <cell r="A2" t="str">
            <v>Realizado</v>
          </cell>
        </row>
        <row r="3">
          <cell r="A3" t="str">
            <v>En proceso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
  <sheetViews>
    <sheetView workbookViewId="0">
      <selection activeCell="B5" sqref="B5:B6"/>
    </sheetView>
  </sheetViews>
  <sheetFormatPr baseColWidth="10" defaultColWidth="9.140625" defaultRowHeight="47.25" customHeight="1"/>
  <cols>
    <col min="1" max="1" width="36.42578125" style="1" customWidth="1"/>
    <col min="2" max="2" width="57.140625" style="1" customWidth="1"/>
    <col min="3" max="3" width="35.85546875" style="1" customWidth="1"/>
    <col min="4" max="4" width="29.5703125" style="1" customWidth="1"/>
    <col min="5" max="5" width="28" style="1" customWidth="1"/>
    <col min="6" max="6" width="34.5703125" style="1" customWidth="1"/>
    <col min="7" max="7" width="36.5703125" style="258" customWidth="1"/>
    <col min="8" max="8" width="66.85546875" style="258" customWidth="1"/>
    <col min="9" max="10" width="20.7109375" style="1" customWidth="1"/>
    <col min="11" max="11" width="15.42578125" style="1" bestFit="1" customWidth="1"/>
    <col min="12" max="12" width="37" style="1" customWidth="1"/>
    <col min="13" max="13" width="20.7109375" style="1" customWidth="1"/>
    <col min="14" max="14" width="27.85546875" style="258" customWidth="1"/>
    <col min="15" max="18" width="20.7109375" style="1" customWidth="1"/>
    <col min="19" max="19" width="35.85546875" style="1" customWidth="1"/>
    <col min="20" max="16384" width="9.140625" style="1"/>
  </cols>
  <sheetData>
    <row r="1" spans="1:19" s="2" customFormat="1" ht="47.25" customHeight="1">
      <c r="A1" s="28"/>
      <c r="B1" s="419" t="s">
        <v>421</v>
      </c>
      <c r="C1" s="419"/>
      <c r="D1" s="419"/>
      <c r="E1" s="419"/>
      <c r="F1" s="249"/>
      <c r="G1" s="249"/>
      <c r="H1" s="249"/>
      <c r="I1" s="249"/>
      <c r="J1" s="249"/>
      <c r="K1" s="249"/>
      <c r="L1" s="249"/>
      <c r="M1" s="249"/>
      <c r="N1" s="249"/>
      <c r="O1" s="249"/>
      <c r="P1" s="249"/>
      <c r="Q1" s="249"/>
      <c r="R1" s="249"/>
      <c r="S1" s="249"/>
    </row>
    <row r="2" spans="1:19" s="2" customFormat="1" ht="15.75">
      <c r="A2" s="414" t="s">
        <v>0</v>
      </c>
      <c r="B2" s="414" t="s">
        <v>1</v>
      </c>
      <c r="C2" s="414" t="s">
        <v>2</v>
      </c>
      <c r="D2" s="414" t="s">
        <v>3</v>
      </c>
      <c r="E2" s="414" t="s">
        <v>4</v>
      </c>
      <c r="F2" s="414" t="s">
        <v>5</v>
      </c>
      <c r="G2" s="415" t="s">
        <v>6</v>
      </c>
      <c r="H2" s="415" t="s">
        <v>7</v>
      </c>
      <c r="I2" s="414" t="s">
        <v>8</v>
      </c>
      <c r="J2" s="414" t="s">
        <v>9</v>
      </c>
      <c r="K2" s="414" t="s">
        <v>10</v>
      </c>
      <c r="L2" s="414" t="s">
        <v>11</v>
      </c>
      <c r="M2" s="414" t="s">
        <v>12</v>
      </c>
      <c r="N2" s="415" t="s">
        <v>13</v>
      </c>
      <c r="O2" s="414" t="s">
        <v>14</v>
      </c>
      <c r="P2" s="414"/>
      <c r="Q2" s="414"/>
      <c r="R2" s="414"/>
      <c r="S2" s="414" t="s">
        <v>15</v>
      </c>
    </row>
    <row r="3" spans="1:19" s="2" customFormat="1" ht="15.75">
      <c r="A3" s="414"/>
      <c r="B3" s="414"/>
      <c r="C3" s="414"/>
      <c r="D3" s="414"/>
      <c r="E3" s="414"/>
      <c r="F3" s="414"/>
      <c r="G3" s="415"/>
      <c r="H3" s="415"/>
      <c r="I3" s="414"/>
      <c r="J3" s="414"/>
      <c r="K3" s="414"/>
      <c r="L3" s="414"/>
      <c r="M3" s="414"/>
      <c r="N3" s="415"/>
      <c r="O3" s="3" t="s">
        <v>16</v>
      </c>
      <c r="P3" s="3" t="s">
        <v>17</v>
      </c>
      <c r="Q3" s="3" t="s">
        <v>18</v>
      </c>
      <c r="R3" s="3" t="s">
        <v>19</v>
      </c>
      <c r="S3" s="414"/>
    </row>
    <row r="4" spans="1:19" ht="172.5" customHeight="1">
      <c r="A4" s="259" t="s">
        <v>349</v>
      </c>
      <c r="B4" s="367" t="s">
        <v>339</v>
      </c>
      <c r="C4" s="368" t="s">
        <v>422</v>
      </c>
      <c r="D4" s="250" t="s">
        <v>423</v>
      </c>
      <c r="E4" s="250" t="s">
        <v>424</v>
      </c>
      <c r="F4" s="250" t="s">
        <v>425</v>
      </c>
      <c r="G4" s="250" t="s">
        <v>426</v>
      </c>
      <c r="H4" s="250" t="s">
        <v>427</v>
      </c>
      <c r="I4" s="260" t="s">
        <v>188</v>
      </c>
      <c r="J4" s="303" t="s">
        <v>41</v>
      </c>
      <c r="K4" s="260" t="s">
        <v>120</v>
      </c>
      <c r="L4" s="260" t="s">
        <v>355</v>
      </c>
      <c r="M4" s="254">
        <v>1</v>
      </c>
      <c r="N4" s="304">
        <v>1</v>
      </c>
      <c r="O4" s="254">
        <v>0</v>
      </c>
      <c r="P4" s="254">
        <v>0.5</v>
      </c>
      <c r="Q4" s="254">
        <v>0</v>
      </c>
      <c r="R4" s="305">
        <v>0.5</v>
      </c>
      <c r="S4" s="250"/>
    </row>
    <row r="5" spans="1:19" ht="138">
      <c r="A5" s="416" t="s">
        <v>219</v>
      </c>
      <c r="B5" s="417" t="s">
        <v>428</v>
      </c>
      <c r="C5" s="417" t="s">
        <v>429</v>
      </c>
      <c r="D5" s="418" t="s">
        <v>423</v>
      </c>
      <c r="E5" s="418" t="s">
        <v>424</v>
      </c>
      <c r="F5" s="252" t="s">
        <v>430</v>
      </c>
      <c r="G5" s="252" t="s">
        <v>431</v>
      </c>
      <c r="H5" s="252" t="s">
        <v>432</v>
      </c>
      <c r="I5" s="306" t="s">
        <v>188</v>
      </c>
      <c r="J5" s="303" t="s">
        <v>36</v>
      </c>
      <c r="K5" s="306" t="s">
        <v>120</v>
      </c>
      <c r="L5" s="306" t="s">
        <v>433</v>
      </c>
      <c r="M5" s="257">
        <v>1</v>
      </c>
      <c r="N5" s="309">
        <v>0.5</v>
      </c>
      <c r="O5" s="257">
        <v>0</v>
      </c>
      <c r="P5" s="257">
        <v>0</v>
      </c>
      <c r="Q5" s="257">
        <v>0</v>
      </c>
      <c r="R5" s="305">
        <v>1</v>
      </c>
      <c r="S5" s="252"/>
    </row>
    <row r="6" spans="1:19" ht="86.25">
      <c r="A6" s="416"/>
      <c r="B6" s="417"/>
      <c r="C6" s="417"/>
      <c r="D6" s="418"/>
      <c r="E6" s="418"/>
      <c r="F6" s="252" t="s">
        <v>434</v>
      </c>
      <c r="G6" s="252" t="s">
        <v>435</v>
      </c>
      <c r="H6" s="252" t="s">
        <v>436</v>
      </c>
      <c r="I6" s="306" t="s">
        <v>188</v>
      </c>
      <c r="J6" s="303" t="s">
        <v>36</v>
      </c>
      <c r="K6" s="303" t="s">
        <v>120</v>
      </c>
      <c r="L6" s="306" t="s">
        <v>437</v>
      </c>
      <c r="M6" s="257">
        <v>1</v>
      </c>
      <c r="N6" s="309">
        <v>0.5</v>
      </c>
      <c r="O6" s="257">
        <v>0</v>
      </c>
      <c r="P6" s="257">
        <v>0</v>
      </c>
      <c r="Q6" s="257">
        <v>0</v>
      </c>
      <c r="R6" s="305">
        <v>1</v>
      </c>
      <c r="S6" s="251"/>
    </row>
    <row r="12" spans="1:19" ht="47.25" customHeight="1">
      <c r="H12" s="60" t="s">
        <v>438</v>
      </c>
    </row>
    <row r="13" spans="1:19" ht="47.25" customHeight="1">
      <c r="H13" s="307" t="s">
        <v>439</v>
      </c>
    </row>
    <row r="14" spans="1:19" ht="47.25" customHeight="1">
      <c r="H14" s="307" t="s">
        <v>440</v>
      </c>
    </row>
    <row r="15" spans="1:19" ht="47.25" customHeight="1">
      <c r="H15" s="308" t="s">
        <v>441</v>
      </c>
      <c r="I15" s="1" t="s">
        <v>442</v>
      </c>
    </row>
    <row r="16" spans="1:19" ht="47.25" customHeight="1">
      <c r="H16" s="59" t="s">
        <v>443</v>
      </c>
    </row>
    <row r="17" spans="8:8" ht="47.25" customHeight="1">
      <c r="H17" s="308" t="s">
        <v>444</v>
      </c>
    </row>
    <row r="18" spans="8:8" ht="47.25" customHeight="1">
      <c r="H18" s="59" t="s">
        <v>445</v>
      </c>
    </row>
    <row r="22" spans="8:8" ht="47.25" customHeight="1">
      <c r="H22" s="413"/>
    </row>
    <row r="23" spans="8:8" ht="47.25" customHeight="1">
      <c r="H23" s="413"/>
    </row>
    <row r="24" spans="8:8" ht="47.25" customHeight="1">
      <c r="H24" s="413"/>
    </row>
    <row r="25" spans="8:8" ht="47.25" customHeight="1">
      <c r="H25" s="413"/>
    </row>
    <row r="26" spans="8:8" ht="47.25" customHeight="1">
      <c r="H26" s="413"/>
    </row>
    <row r="27" spans="8:8" ht="47.25" customHeight="1">
      <c r="H27" s="413"/>
    </row>
  </sheetData>
  <mergeCells count="23">
    <mergeCell ref="B1:E1"/>
    <mergeCell ref="A2:A3"/>
    <mergeCell ref="B2:B3"/>
    <mergeCell ref="C2:C3"/>
    <mergeCell ref="D2:D3"/>
    <mergeCell ref="E2:E3"/>
    <mergeCell ref="S2:S3"/>
    <mergeCell ref="A5:A6"/>
    <mergeCell ref="B5:B6"/>
    <mergeCell ref="C5:C6"/>
    <mergeCell ref="D5:D6"/>
    <mergeCell ref="E5:E6"/>
    <mergeCell ref="F2:F3"/>
    <mergeCell ref="G2:G3"/>
    <mergeCell ref="H2:H3"/>
    <mergeCell ref="I2:I3"/>
    <mergeCell ref="J2:J3"/>
    <mergeCell ref="K2:K3"/>
    <mergeCell ref="H22:H27"/>
    <mergeCell ref="L2:L3"/>
    <mergeCell ref="M2:M3"/>
    <mergeCell ref="N2:N3"/>
    <mergeCell ref="O2:R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zoomScaleNormal="100" workbookViewId="0">
      <selection activeCell="B9" sqref="B9"/>
    </sheetView>
  </sheetViews>
  <sheetFormatPr baseColWidth="10" defaultColWidth="11.42578125" defaultRowHeight="15"/>
  <cols>
    <col min="1" max="1" width="22" customWidth="1"/>
    <col min="2" max="2" width="28.85546875" customWidth="1"/>
    <col min="3" max="3" width="39.85546875" customWidth="1"/>
    <col min="4" max="4" width="23" customWidth="1"/>
    <col min="5" max="5" width="23.140625" customWidth="1"/>
    <col min="6" max="6" width="32.85546875" customWidth="1"/>
    <col min="7" max="7" width="28.85546875" customWidth="1"/>
    <col min="8" max="8" width="40.85546875" customWidth="1"/>
    <col min="9" max="9" width="14.7109375" style="23" customWidth="1"/>
    <col min="10" max="10" width="14.7109375" customWidth="1"/>
    <col min="11" max="11" width="16.140625" customWidth="1"/>
    <col min="12" max="12" width="24.7109375" customWidth="1"/>
    <col min="13" max="13" width="18.140625" customWidth="1"/>
    <col min="14" max="14" width="18.28515625" customWidth="1"/>
    <col min="15" max="15" width="8" customWidth="1"/>
    <col min="16" max="16" width="8.7109375" customWidth="1"/>
    <col min="17" max="17" width="8.140625" customWidth="1"/>
    <col min="18" max="18" width="8.42578125" customWidth="1"/>
    <col min="19" max="19" width="41" customWidth="1"/>
  </cols>
  <sheetData>
    <row r="1" spans="1:19" s="1" customFormat="1" ht="64.5" customHeight="1" thickBot="1">
      <c r="A1" s="312"/>
      <c r="B1" s="431" t="s">
        <v>446</v>
      </c>
      <c r="C1" s="431"/>
      <c r="D1" s="431"/>
      <c r="E1" s="431"/>
      <c r="F1" s="431"/>
      <c r="G1" s="431"/>
      <c r="H1" s="431"/>
      <c r="I1" s="312"/>
      <c r="J1" s="312"/>
      <c r="K1" s="312"/>
      <c r="L1" s="312"/>
      <c r="M1" s="312"/>
      <c r="N1" s="312"/>
      <c r="O1" s="312"/>
      <c r="P1" s="312"/>
      <c r="Q1" s="312"/>
      <c r="R1" s="312"/>
      <c r="S1" s="312"/>
    </row>
    <row r="2" spans="1:19" s="2" customFormat="1" ht="27.75" customHeight="1">
      <c r="A2" s="426" t="s">
        <v>0</v>
      </c>
      <c r="B2" s="425" t="s">
        <v>1</v>
      </c>
      <c r="C2" s="425" t="s">
        <v>2</v>
      </c>
      <c r="D2" s="425" t="s">
        <v>3</v>
      </c>
      <c r="E2" s="425" t="s">
        <v>4</v>
      </c>
      <c r="F2" s="425" t="s">
        <v>5</v>
      </c>
      <c r="G2" s="428" t="s">
        <v>6</v>
      </c>
      <c r="H2" s="428" t="s">
        <v>7</v>
      </c>
      <c r="I2" s="425" t="s">
        <v>8</v>
      </c>
      <c r="J2" s="425" t="s">
        <v>9</v>
      </c>
      <c r="K2" s="425" t="s">
        <v>10</v>
      </c>
      <c r="L2" s="425" t="s">
        <v>11</v>
      </c>
      <c r="M2" s="425" t="s">
        <v>12</v>
      </c>
      <c r="N2" s="428" t="s">
        <v>13</v>
      </c>
      <c r="O2" s="425" t="s">
        <v>14</v>
      </c>
      <c r="P2" s="425"/>
      <c r="Q2" s="425"/>
      <c r="R2" s="425"/>
      <c r="S2" s="429" t="s">
        <v>15</v>
      </c>
    </row>
    <row r="3" spans="1:19" s="2" customFormat="1" ht="15.75">
      <c r="A3" s="427"/>
      <c r="B3" s="414"/>
      <c r="C3" s="414"/>
      <c r="D3" s="414"/>
      <c r="E3" s="414"/>
      <c r="F3" s="414"/>
      <c r="G3" s="415"/>
      <c r="H3" s="415"/>
      <c r="I3" s="414"/>
      <c r="J3" s="414"/>
      <c r="K3" s="414"/>
      <c r="L3" s="414"/>
      <c r="M3" s="414"/>
      <c r="N3" s="415"/>
      <c r="O3" s="3" t="s">
        <v>16</v>
      </c>
      <c r="P3" s="3" t="s">
        <v>17</v>
      </c>
      <c r="Q3" s="3" t="s">
        <v>18</v>
      </c>
      <c r="R3" s="3" t="s">
        <v>19</v>
      </c>
      <c r="S3" s="430"/>
    </row>
    <row r="4" spans="1:19" s="1" customFormat="1" ht="66">
      <c r="A4" s="420" t="s">
        <v>20</v>
      </c>
      <c r="B4" s="422" t="s">
        <v>21</v>
      </c>
      <c r="C4" s="422" t="s">
        <v>22</v>
      </c>
      <c r="D4" s="5" t="s">
        <v>23</v>
      </c>
      <c r="E4" s="6" t="s">
        <v>24</v>
      </c>
      <c r="F4" s="7" t="s">
        <v>25</v>
      </c>
      <c r="G4" s="5" t="s">
        <v>26</v>
      </c>
      <c r="H4" s="5" t="s">
        <v>27</v>
      </c>
      <c r="I4" s="8" t="s">
        <v>28</v>
      </c>
      <c r="J4" s="5" t="s">
        <v>29</v>
      </c>
      <c r="K4" s="9" t="s">
        <v>30</v>
      </c>
      <c r="L4" s="5" t="s">
        <v>31</v>
      </c>
      <c r="M4" s="10">
        <v>1</v>
      </c>
      <c r="N4" s="10">
        <v>0.35</v>
      </c>
      <c r="O4" s="11">
        <v>0.2</v>
      </c>
      <c r="P4" s="11">
        <v>0.2</v>
      </c>
      <c r="Q4" s="11">
        <v>0.3</v>
      </c>
      <c r="R4" s="11">
        <v>0.3</v>
      </c>
      <c r="S4" s="369"/>
    </row>
    <row r="5" spans="1:19" s="1" customFormat="1" ht="115.5">
      <c r="A5" s="420"/>
      <c r="B5" s="423"/>
      <c r="C5" s="423"/>
      <c r="D5" s="5" t="s">
        <v>23</v>
      </c>
      <c r="E5" s="6" t="s">
        <v>24</v>
      </c>
      <c r="F5" s="12" t="s">
        <v>32</v>
      </c>
      <c r="G5" s="12" t="s">
        <v>33</v>
      </c>
      <c r="H5" s="12" t="s">
        <v>34</v>
      </c>
      <c r="I5" s="13" t="s">
        <v>35</v>
      </c>
      <c r="J5" s="14" t="s">
        <v>36</v>
      </c>
      <c r="K5" s="15" t="s">
        <v>30</v>
      </c>
      <c r="L5" s="16" t="s">
        <v>37</v>
      </c>
      <c r="M5" s="17">
        <v>1</v>
      </c>
      <c r="N5" s="18">
        <v>0.3</v>
      </c>
      <c r="O5" s="19">
        <v>0</v>
      </c>
      <c r="P5" s="19">
        <v>0.4</v>
      </c>
      <c r="Q5" s="19">
        <v>0</v>
      </c>
      <c r="R5" s="20">
        <v>0.6</v>
      </c>
      <c r="S5" s="370"/>
    </row>
    <row r="6" spans="1:19" s="1" customFormat="1" ht="99">
      <c r="A6" s="420"/>
      <c r="B6" s="423"/>
      <c r="C6" s="423"/>
      <c r="D6" s="13" t="s">
        <v>23</v>
      </c>
      <c r="E6" s="21" t="s">
        <v>24</v>
      </c>
      <c r="F6" s="12" t="s">
        <v>38</v>
      </c>
      <c r="G6" s="12" t="s">
        <v>39</v>
      </c>
      <c r="H6" s="12" t="s">
        <v>40</v>
      </c>
      <c r="I6" s="13" t="s">
        <v>28</v>
      </c>
      <c r="J6" s="13" t="s">
        <v>41</v>
      </c>
      <c r="K6" s="13" t="s">
        <v>30</v>
      </c>
      <c r="L6" s="12" t="s">
        <v>42</v>
      </c>
      <c r="M6" s="17">
        <v>1</v>
      </c>
      <c r="N6" s="17">
        <v>0.2</v>
      </c>
      <c r="O6" s="22">
        <v>0.25</v>
      </c>
      <c r="P6" s="22">
        <v>0.25</v>
      </c>
      <c r="Q6" s="22">
        <v>0.25</v>
      </c>
      <c r="R6" s="22">
        <v>0.25</v>
      </c>
      <c r="S6" s="371"/>
    </row>
    <row r="7" spans="1:19" s="1" customFormat="1" ht="116.25" thickBot="1">
      <c r="A7" s="421"/>
      <c r="B7" s="424"/>
      <c r="C7" s="424"/>
      <c r="D7" s="372" t="s">
        <v>23</v>
      </c>
      <c r="E7" s="373" t="s">
        <v>24</v>
      </c>
      <c r="F7" s="372" t="s">
        <v>43</v>
      </c>
      <c r="G7" s="374" t="s">
        <v>44</v>
      </c>
      <c r="H7" s="374" t="s">
        <v>45</v>
      </c>
      <c r="I7" s="375" t="s">
        <v>28</v>
      </c>
      <c r="J7" s="376" t="s">
        <v>41</v>
      </c>
      <c r="K7" s="376" t="s">
        <v>30</v>
      </c>
      <c r="L7" s="377" t="s">
        <v>46</v>
      </c>
      <c r="M7" s="378">
        <v>5</v>
      </c>
      <c r="N7" s="379">
        <v>0.15</v>
      </c>
      <c r="O7" s="380">
        <v>0</v>
      </c>
      <c r="P7" s="381">
        <v>2</v>
      </c>
      <c r="Q7" s="380">
        <v>0</v>
      </c>
      <c r="R7" s="381">
        <v>3</v>
      </c>
      <c r="S7" s="382"/>
    </row>
  </sheetData>
  <mergeCells count="20">
    <mergeCell ref="S2:S3"/>
    <mergeCell ref="M2:M3"/>
    <mergeCell ref="N2:N3"/>
    <mergeCell ref="O2:R2"/>
    <mergeCell ref="B1:H1"/>
    <mergeCell ref="A4:A7"/>
    <mergeCell ref="B4:B7"/>
    <mergeCell ref="J2:J3"/>
    <mergeCell ref="K2:K3"/>
    <mergeCell ref="L2:L3"/>
    <mergeCell ref="C4:C7"/>
    <mergeCell ref="A2:A3"/>
    <mergeCell ref="B2:B3"/>
    <mergeCell ref="C2:C3"/>
    <mergeCell ref="D2:D3"/>
    <mergeCell ref="E2:E3"/>
    <mergeCell ref="F2:F3"/>
    <mergeCell ref="G2:G3"/>
    <mergeCell ref="H2:H3"/>
    <mergeCell ref="I2:I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election activeCell="B4" sqref="B4:B5"/>
    </sheetView>
  </sheetViews>
  <sheetFormatPr baseColWidth="10" defaultColWidth="11.42578125" defaultRowHeight="62.25" customHeight="1"/>
  <cols>
    <col min="1" max="1" width="23" customWidth="1"/>
    <col min="2" max="2" width="30.28515625" customWidth="1"/>
    <col min="3" max="3" width="22.42578125" customWidth="1"/>
    <col min="4" max="4" width="21.42578125" customWidth="1"/>
    <col min="5" max="5" width="31.5703125" customWidth="1"/>
    <col min="6" max="6" width="40.85546875" customWidth="1"/>
    <col min="7" max="7" width="62.85546875" customWidth="1"/>
    <col min="8" max="8" width="17.28515625" customWidth="1"/>
    <col min="9" max="9" width="16.7109375" customWidth="1"/>
    <col min="10" max="10" width="15.140625" customWidth="1"/>
    <col min="11" max="11" width="29.28515625" customWidth="1"/>
    <col min="13" max="13" width="16.5703125" customWidth="1"/>
    <col min="18" max="18" width="34.28515625" customWidth="1"/>
  </cols>
  <sheetData>
    <row r="1" spans="1:18" s="202" customFormat="1" ht="62.25" customHeight="1" thickBot="1">
      <c r="B1" s="436" t="s">
        <v>447</v>
      </c>
      <c r="C1" s="437"/>
      <c r="D1" s="437"/>
      <c r="E1" s="437"/>
      <c r="F1" s="437"/>
      <c r="G1" s="437"/>
      <c r="H1" s="210"/>
      <c r="I1" s="210"/>
      <c r="J1" s="210"/>
      <c r="K1" s="210"/>
      <c r="L1" s="210"/>
      <c r="M1" s="210"/>
      <c r="N1" s="210"/>
      <c r="O1" s="210"/>
      <c r="P1" s="210"/>
      <c r="Q1" s="210"/>
      <c r="R1" s="210"/>
    </row>
    <row r="2" spans="1:18" s="203" customFormat="1" ht="16.5" thickTop="1">
      <c r="A2" s="414" t="s">
        <v>0</v>
      </c>
      <c r="B2" s="414" t="s">
        <v>1</v>
      </c>
      <c r="C2" s="434" t="s">
        <v>3</v>
      </c>
      <c r="D2" s="434" t="s">
        <v>4</v>
      </c>
      <c r="E2" s="435" t="s">
        <v>5</v>
      </c>
      <c r="F2" s="438" t="s">
        <v>6</v>
      </c>
      <c r="G2" s="443" t="s">
        <v>7</v>
      </c>
      <c r="H2" s="434" t="s">
        <v>8</v>
      </c>
      <c r="I2" s="434" t="s">
        <v>9</v>
      </c>
      <c r="J2" s="434" t="s">
        <v>10</v>
      </c>
      <c r="K2" s="434" t="s">
        <v>11</v>
      </c>
      <c r="L2" s="435" t="s">
        <v>12</v>
      </c>
      <c r="M2" s="438" t="s">
        <v>13</v>
      </c>
      <c r="N2" s="439" t="s">
        <v>14</v>
      </c>
      <c r="O2" s="440"/>
      <c r="P2" s="440"/>
      <c r="Q2" s="441"/>
      <c r="R2" s="442" t="s">
        <v>15</v>
      </c>
    </row>
    <row r="3" spans="1:18" s="203" customFormat="1" ht="15.75">
      <c r="A3" s="414"/>
      <c r="B3" s="414"/>
      <c r="C3" s="435"/>
      <c r="D3" s="435"/>
      <c r="E3" s="414"/>
      <c r="F3" s="415"/>
      <c r="G3" s="438"/>
      <c r="H3" s="435"/>
      <c r="I3" s="435"/>
      <c r="J3" s="435"/>
      <c r="K3" s="435"/>
      <c r="L3" s="414"/>
      <c r="M3" s="415"/>
      <c r="N3" s="105" t="s">
        <v>16</v>
      </c>
      <c r="O3" s="204" t="s">
        <v>17</v>
      </c>
      <c r="P3" s="105" t="s">
        <v>18</v>
      </c>
      <c r="Q3" s="204" t="s">
        <v>19</v>
      </c>
      <c r="R3" s="442"/>
    </row>
    <row r="4" spans="1:18" s="202" customFormat="1" ht="165">
      <c r="A4" s="432" t="s">
        <v>294</v>
      </c>
      <c r="B4" s="433" t="s">
        <v>21</v>
      </c>
      <c r="C4" s="205" t="s">
        <v>295</v>
      </c>
      <c r="D4" s="4" t="s">
        <v>296</v>
      </c>
      <c r="E4" s="206" t="s">
        <v>297</v>
      </c>
      <c r="F4" s="4" t="s">
        <v>298</v>
      </c>
      <c r="G4" s="4" t="s">
        <v>299</v>
      </c>
      <c r="H4" s="4" t="s">
        <v>300</v>
      </c>
      <c r="I4" s="4" t="s">
        <v>256</v>
      </c>
      <c r="J4" s="4" t="s">
        <v>301</v>
      </c>
      <c r="K4" s="4" t="s">
        <v>302</v>
      </c>
      <c r="L4" s="207">
        <v>1</v>
      </c>
      <c r="M4" s="208">
        <v>0.5</v>
      </c>
      <c r="N4" s="209">
        <v>0.25</v>
      </c>
      <c r="O4" s="209">
        <v>0.25</v>
      </c>
      <c r="P4" s="209">
        <v>0.25</v>
      </c>
      <c r="Q4" s="209">
        <v>0.25</v>
      </c>
    </row>
    <row r="5" spans="1:18" s="202" customFormat="1" ht="101.25" customHeight="1">
      <c r="A5" s="432"/>
      <c r="B5" s="433"/>
      <c r="C5" s="205" t="s">
        <v>295</v>
      </c>
      <c r="D5" s="4" t="s">
        <v>296</v>
      </c>
      <c r="E5" s="206" t="s">
        <v>303</v>
      </c>
      <c r="F5" s="4" t="s">
        <v>298</v>
      </c>
      <c r="G5" s="4" t="s">
        <v>304</v>
      </c>
      <c r="H5" s="4" t="s">
        <v>300</v>
      </c>
      <c r="I5" s="4" t="s">
        <v>256</v>
      </c>
      <c r="J5" s="4" t="s">
        <v>30</v>
      </c>
      <c r="K5" s="4" t="s">
        <v>305</v>
      </c>
      <c r="L5" s="207">
        <v>1</v>
      </c>
      <c r="M5" s="208">
        <v>0.5</v>
      </c>
      <c r="N5" s="209">
        <v>0.25</v>
      </c>
      <c r="O5" s="209">
        <v>0.25</v>
      </c>
      <c r="P5" s="209">
        <v>0.25</v>
      </c>
      <c r="Q5" s="209">
        <v>0.25</v>
      </c>
    </row>
  </sheetData>
  <mergeCells count="18">
    <mergeCell ref="L2:L3"/>
    <mergeCell ref="M2:M3"/>
    <mergeCell ref="N2:Q2"/>
    <mergeCell ref="R2:R3"/>
    <mergeCell ref="A2:A3"/>
    <mergeCell ref="B2:B3"/>
    <mergeCell ref="C2:C3"/>
    <mergeCell ref="D2:D3"/>
    <mergeCell ref="E2:E3"/>
    <mergeCell ref="F2:F3"/>
    <mergeCell ref="G2:G3"/>
    <mergeCell ref="H2:H3"/>
    <mergeCell ref="I2:I3"/>
    <mergeCell ref="A4:A5"/>
    <mergeCell ref="B4:B5"/>
    <mergeCell ref="J2:J3"/>
    <mergeCell ref="K2:K3"/>
    <mergeCell ref="B1:G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
  <sheetViews>
    <sheetView workbookViewId="0">
      <selection activeCell="B5" sqref="B5:B8"/>
    </sheetView>
  </sheetViews>
  <sheetFormatPr baseColWidth="10" defaultColWidth="9.140625" defaultRowHeight="15.75"/>
  <cols>
    <col min="1" max="1" width="36.42578125" style="1" customWidth="1"/>
    <col min="2" max="2" width="39.7109375" style="1" customWidth="1"/>
    <col min="3" max="3" width="49.5703125" style="1" customWidth="1"/>
    <col min="4" max="4" width="29.5703125" style="1" customWidth="1"/>
    <col min="5" max="5" width="28" style="1" customWidth="1"/>
    <col min="6" max="6" width="34.5703125" style="1" customWidth="1"/>
    <col min="7" max="7" width="36.5703125" style="258" customWidth="1"/>
    <col min="8" max="8" width="59.5703125" style="258" customWidth="1"/>
    <col min="9" max="10" width="20.7109375" style="1" customWidth="1"/>
    <col min="11" max="11" width="15.42578125" style="1" bestFit="1" customWidth="1"/>
    <col min="12" max="12" width="29.140625" style="1" customWidth="1"/>
    <col min="13" max="13" width="20.7109375" style="1" customWidth="1"/>
    <col min="14" max="14" width="27.85546875" style="258" customWidth="1"/>
    <col min="15" max="17" width="9" style="1" bestFit="1" customWidth="1"/>
    <col min="18" max="18" width="9.28515625" style="1" bestFit="1" customWidth="1"/>
    <col min="19" max="19" width="66.5703125" style="1" customWidth="1"/>
    <col min="20" max="16384" width="9.140625" style="1"/>
  </cols>
  <sheetData>
    <row r="1" spans="1:19" s="2" customFormat="1" ht="22.5" customHeight="1">
      <c r="A1" s="28"/>
      <c r="B1" s="419" t="s">
        <v>348</v>
      </c>
      <c r="C1" s="419"/>
      <c r="D1" s="419"/>
      <c r="E1" s="419"/>
      <c r="F1" s="249"/>
      <c r="G1" s="249"/>
      <c r="H1" s="249"/>
      <c r="I1" s="249"/>
      <c r="J1" s="249"/>
      <c r="K1" s="249"/>
      <c r="L1" s="249"/>
      <c r="M1" s="249"/>
      <c r="N1" s="249"/>
      <c r="O1" s="249"/>
      <c r="P1" s="249"/>
      <c r="Q1" s="249"/>
      <c r="R1" s="249"/>
      <c r="S1" s="249"/>
    </row>
    <row r="2" spans="1:19" s="2" customFormat="1" ht="45.75" customHeight="1">
      <c r="A2" s="28"/>
      <c r="B2" s="444"/>
      <c r="C2" s="444"/>
      <c r="D2" s="444"/>
      <c r="E2" s="444"/>
      <c r="F2" s="203"/>
      <c r="G2" s="79"/>
      <c r="H2" s="79"/>
      <c r="I2" s="203"/>
      <c r="J2" s="203"/>
      <c r="K2" s="203"/>
      <c r="L2" s="203"/>
      <c r="M2" s="203"/>
      <c r="N2" s="79"/>
      <c r="O2" s="203"/>
      <c r="P2" s="203"/>
      <c r="Q2" s="203"/>
      <c r="R2" s="203"/>
      <c r="S2" s="203"/>
    </row>
    <row r="3" spans="1:19" s="2" customFormat="1">
      <c r="A3" s="414" t="s">
        <v>0</v>
      </c>
      <c r="B3" s="414" t="s">
        <v>1</v>
      </c>
      <c r="C3" s="414" t="s">
        <v>2</v>
      </c>
      <c r="D3" s="414" t="s">
        <v>3</v>
      </c>
      <c r="E3" s="414" t="s">
        <v>4</v>
      </c>
      <c r="F3" s="414" t="s">
        <v>5</v>
      </c>
      <c r="G3" s="415" t="s">
        <v>6</v>
      </c>
      <c r="H3" s="415" t="s">
        <v>7</v>
      </c>
      <c r="I3" s="414" t="s">
        <v>8</v>
      </c>
      <c r="J3" s="414" t="s">
        <v>9</v>
      </c>
      <c r="K3" s="414" t="s">
        <v>10</v>
      </c>
      <c r="L3" s="414" t="s">
        <v>11</v>
      </c>
      <c r="M3" s="414" t="s">
        <v>12</v>
      </c>
      <c r="N3" s="415" t="s">
        <v>13</v>
      </c>
      <c r="O3" s="414" t="s">
        <v>14</v>
      </c>
      <c r="P3" s="414"/>
      <c r="Q3" s="414"/>
      <c r="R3" s="414"/>
      <c r="S3" s="414" t="s">
        <v>15</v>
      </c>
    </row>
    <row r="4" spans="1:19" s="2" customFormat="1">
      <c r="A4" s="414"/>
      <c r="B4" s="414"/>
      <c r="C4" s="414"/>
      <c r="D4" s="414"/>
      <c r="E4" s="414"/>
      <c r="F4" s="414"/>
      <c r="G4" s="415"/>
      <c r="H4" s="415"/>
      <c r="I4" s="414"/>
      <c r="J4" s="414"/>
      <c r="K4" s="414"/>
      <c r="L4" s="414"/>
      <c r="M4" s="414"/>
      <c r="N4" s="415"/>
      <c r="O4" s="3" t="s">
        <v>16</v>
      </c>
      <c r="P4" s="3" t="s">
        <v>17</v>
      </c>
      <c r="Q4" s="3" t="s">
        <v>18</v>
      </c>
      <c r="R4" s="3" t="s">
        <v>19</v>
      </c>
      <c r="S4" s="414"/>
    </row>
    <row r="5" spans="1:19" ht="172.5">
      <c r="A5" s="445" t="s">
        <v>349</v>
      </c>
      <c r="B5" s="448" t="s">
        <v>339</v>
      </c>
      <c r="C5" s="366" t="s">
        <v>99</v>
      </c>
      <c r="D5" s="250" t="s">
        <v>350</v>
      </c>
      <c r="E5" s="250" t="s">
        <v>351</v>
      </c>
      <c r="F5" s="250" t="s">
        <v>352</v>
      </c>
      <c r="G5" s="250" t="s">
        <v>353</v>
      </c>
      <c r="H5" s="250" t="s">
        <v>354</v>
      </c>
      <c r="I5" s="250" t="s">
        <v>188</v>
      </c>
      <c r="J5" s="251" t="s">
        <v>29</v>
      </c>
      <c r="K5" s="252" t="s">
        <v>86</v>
      </c>
      <c r="L5" s="250" t="s">
        <v>355</v>
      </c>
      <c r="M5" s="253">
        <v>1</v>
      </c>
      <c r="N5" s="254">
        <v>1</v>
      </c>
      <c r="O5" s="255">
        <v>0.25</v>
      </c>
      <c r="P5" s="255">
        <v>0.25</v>
      </c>
      <c r="Q5" s="255">
        <v>0.25</v>
      </c>
      <c r="R5" s="256">
        <v>0.25</v>
      </c>
      <c r="S5" s="250"/>
    </row>
    <row r="6" spans="1:19" ht="86.25">
      <c r="A6" s="446"/>
      <c r="B6" s="449"/>
      <c r="C6" s="448" t="s">
        <v>356</v>
      </c>
      <c r="D6" s="445" t="s">
        <v>350</v>
      </c>
      <c r="E6" s="445" t="s">
        <v>100</v>
      </c>
      <c r="F6" s="252" t="s">
        <v>357</v>
      </c>
      <c r="G6" s="252" t="s">
        <v>358</v>
      </c>
      <c r="H6" s="252" t="s">
        <v>359</v>
      </c>
      <c r="I6" s="252" t="s">
        <v>265</v>
      </c>
      <c r="J6" s="251" t="s">
        <v>29</v>
      </c>
      <c r="K6" s="252" t="s">
        <v>86</v>
      </c>
      <c r="L6" s="252" t="s">
        <v>355</v>
      </c>
      <c r="M6" s="253">
        <v>1</v>
      </c>
      <c r="N6" s="257">
        <v>0.35</v>
      </c>
      <c r="O6" s="255">
        <v>0.25</v>
      </c>
      <c r="P6" s="255">
        <v>0.25</v>
      </c>
      <c r="Q6" s="255">
        <v>0.25</v>
      </c>
      <c r="R6" s="256">
        <v>0.25</v>
      </c>
      <c r="S6" s="252" t="s">
        <v>360</v>
      </c>
    </row>
    <row r="7" spans="1:19" ht="86.25">
      <c r="A7" s="446"/>
      <c r="B7" s="449"/>
      <c r="C7" s="449"/>
      <c r="D7" s="446"/>
      <c r="E7" s="446"/>
      <c r="F7" s="252" t="s">
        <v>361</v>
      </c>
      <c r="G7" s="252" t="s">
        <v>362</v>
      </c>
      <c r="H7" s="252" t="s">
        <v>363</v>
      </c>
      <c r="I7" s="252" t="s">
        <v>188</v>
      </c>
      <c r="J7" s="251" t="s">
        <v>29</v>
      </c>
      <c r="K7" s="252" t="s">
        <v>86</v>
      </c>
      <c r="L7" s="252" t="s">
        <v>355</v>
      </c>
      <c r="M7" s="253">
        <v>1</v>
      </c>
      <c r="N7" s="257">
        <v>0.35</v>
      </c>
      <c r="O7" s="255">
        <v>0.1</v>
      </c>
      <c r="P7" s="255">
        <v>0.1</v>
      </c>
      <c r="Q7" s="255">
        <v>0.15</v>
      </c>
      <c r="R7" s="256">
        <v>0.65</v>
      </c>
      <c r="S7" s="252" t="s">
        <v>360</v>
      </c>
    </row>
    <row r="8" spans="1:19" ht="103.5">
      <c r="A8" s="447"/>
      <c r="B8" s="450"/>
      <c r="C8" s="450"/>
      <c r="D8" s="447"/>
      <c r="E8" s="447"/>
      <c r="F8" s="252" t="s">
        <v>364</v>
      </c>
      <c r="G8" s="252" t="s">
        <v>365</v>
      </c>
      <c r="H8" s="252" t="s">
        <v>366</v>
      </c>
      <c r="I8" s="252" t="s">
        <v>188</v>
      </c>
      <c r="J8" s="251" t="s">
        <v>29</v>
      </c>
      <c r="K8" s="252" t="s">
        <v>86</v>
      </c>
      <c r="L8" s="252" t="s">
        <v>355</v>
      </c>
      <c r="M8" s="253">
        <v>1</v>
      </c>
      <c r="N8" s="257">
        <v>0.3</v>
      </c>
      <c r="O8" s="255">
        <v>0.8</v>
      </c>
      <c r="P8" s="255">
        <v>0.05</v>
      </c>
      <c r="Q8" s="255">
        <v>0.05</v>
      </c>
      <c r="R8" s="256">
        <v>0.1</v>
      </c>
      <c r="S8" s="252" t="s">
        <v>367</v>
      </c>
    </row>
    <row r="13" spans="1:19">
      <c r="I13" s="258"/>
      <c r="J13" s="258"/>
      <c r="K13" s="258"/>
    </row>
    <row r="14" spans="1:19">
      <c r="I14" s="258"/>
      <c r="J14" s="258"/>
      <c r="K14" s="258"/>
    </row>
    <row r="15" spans="1:19">
      <c r="I15" s="258"/>
      <c r="J15" s="258"/>
      <c r="K15" s="258"/>
    </row>
    <row r="16" spans="1:19">
      <c r="I16" s="258"/>
      <c r="J16" s="258"/>
      <c r="K16" s="258"/>
    </row>
    <row r="17" spans="8:11">
      <c r="I17" s="258"/>
      <c r="J17" s="258"/>
      <c r="K17" s="258"/>
    </row>
    <row r="18" spans="8:11">
      <c r="I18" s="258"/>
      <c r="J18" s="258"/>
      <c r="K18" s="258"/>
    </row>
    <row r="19" spans="8:11">
      <c r="I19" s="258"/>
      <c r="J19" s="258"/>
      <c r="K19" s="258"/>
    </row>
    <row r="20" spans="8:11">
      <c r="I20" s="258"/>
      <c r="J20" s="258"/>
      <c r="K20" s="258"/>
    </row>
    <row r="21" spans="8:11">
      <c r="I21" s="258"/>
      <c r="J21" s="258"/>
      <c r="K21" s="258"/>
    </row>
    <row r="24" spans="8:11">
      <c r="H24" s="413"/>
    </row>
    <row r="25" spans="8:11">
      <c r="H25" s="413"/>
    </row>
    <row r="26" spans="8:11">
      <c r="H26" s="413"/>
    </row>
    <row r="27" spans="8:11">
      <c r="H27" s="413"/>
    </row>
    <row r="28" spans="8:11">
      <c r="H28" s="413"/>
    </row>
    <row r="29" spans="8:11">
      <c r="H29" s="413"/>
    </row>
  </sheetData>
  <mergeCells count="23">
    <mergeCell ref="O3:R3"/>
    <mergeCell ref="S3:S4"/>
    <mergeCell ref="A5:A8"/>
    <mergeCell ref="B5:B8"/>
    <mergeCell ref="C6:C8"/>
    <mergeCell ref="D6:D8"/>
    <mergeCell ref="E6:E8"/>
    <mergeCell ref="F3:F4"/>
    <mergeCell ref="G3:G4"/>
    <mergeCell ref="H3:H4"/>
    <mergeCell ref="I3:I4"/>
    <mergeCell ref="J3:J4"/>
    <mergeCell ref="K3:K4"/>
    <mergeCell ref="A3:A4"/>
    <mergeCell ref="B3:B4"/>
    <mergeCell ref="C3:C4"/>
    <mergeCell ref="H24:H29"/>
    <mergeCell ref="B1:E2"/>
    <mergeCell ref="L3:L4"/>
    <mergeCell ref="M3:M4"/>
    <mergeCell ref="N3:N4"/>
    <mergeCell ref="D3:D4"/>
    <mergeCell ref="E3:E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zoomScaleNormal="100" workbookViewId="0">
      <selection activeCell="E10" sqref="E10"/>
    </sheetView>
  </sheetViews>
  <sheetFormatPr baseColWidth="10" defaultRowHeight="15"/>
  <cols>
    <col min="1" max="1" width="32.140625" style="61" customWidth="1"/>
    <col min="2" max="3" width="35" style="61" customWidth="1"/>
    <col min="4" max="4" width="20.7109375" style="61" customWidth="1"/>
    <col min="5" max="5" width="25.85546875" style="61" customWidth="1"/>
    <col min="6" max="6" width="25" style="61" customWidth="1"/>
    <col min="7" max="7" width="32.85546875" style="61" customWidth="1"/>
    <col min="8" max="8" width="47" style="61" customWidth="1"/>
    <col min="9" max="11" width="20.7109375" style="61" customWidth="1"/>
    <col min="12" max="12" width="20.140625" style="61" customWidth="1"/>
    <col min="13" max="13" width="15.7109375" style="61" customWidth="1"/>
    <col min="14" max="14" width="21" style="61" customWidth="1"/>
    <col min="15" max="15" width="13" style="61" customWidth="1"/>
    <col min="16" max="16" width="15.85546875" style="61" customWidth="1"/>
    <col min="17" max="17" width="17.42578125" style="61" customWidth="1"/>
    <col min="18" max="18" width="17.7109375" style="61" customWidth="1"/>
    <col min="19" max="19" width="26.85546875" style="61" customWidth="1"/>
  </cols>
  <sheetData>
    <row r="1" spans="1:25" ht="69" customHeight="1" thickBot="1">
      <c r="A1"/>
      <c r="B1" s="419" t="s">
        <v>448</v>
      </c>
      <c r="C1" s="419"/>
      <c r="D1" s="419"/>
      <c r="E1" s="419"/>
      <c r="F1" s="455"/>
      <c r="G1" s="455"/>
      <c r="H1" s="455"/>
      <c r="I1" s="455"/>
      <c r="J1" s="210"/>
      <c r="K1" s="210"/>
      <c r="L1" s="210"/>
      <c r="M1" s="210"/>
      <c r="N1" s="210"/>
      <c r="O1" s="210"/>
      <c r="P1" s="210"/>
      <c r="Q1" s="210"/>
      <c r="R1" s="210"/>
      <c r="S1" s="210"/>
      <c r="T1" s="55"/>
      <c r="U1" s="55"/>
      <c r="V1" s="55"/>
      <c r="W1" s="55"/>
      <c r="X1" s="55"/>
      <c r="Y1" s="56"/>
    </row>
    <row r="2" spans="1:25" ht="15.75">
      <c r="A2" s="426" t="s">
        <v>0</v>
      </c>
      <c r="B2" s="451" t="s">
        <v>94</v>
      </c>
      <c r="C2" s="425" t="s">
        <v>95</v>
      </c>
      <c r="D2" s="453" t="s">
        <v>49</v>
      </c>
      <c r="E2" s="425" t="s">
        <v>50</v>
      </c>
      <c r="F2" s="425" t="s">
        <v>51</v>
      </c>
      <c r="G2" s="425" t="s">
        <v>6</v>
      </c>
      <c r="H2" s="425" t="s">
        <v>52</v>
      </c>
      <c r="I2" s="425" t="s">
        <v>53</v>
      </c>
      <c r="J2" s="425" t="s">
        <v>96</v>
      </c>
      <c r="K2" s="425" t="s">
        <v>55</v>
      </c>
      <c r="L2" s="425" t="s">
        <v>56</v>
      </c>
      <c r="M2" s="425" t="s">
        <v>12</v>
      </c>
      <c r="N2" s="425" t="s">
        <v>97</v>
      </c>
      <c r="O2" s="425" t="s">
        <v>98</v>
      </c>
      <c r="P2" s="425"/>
      <c r="Q2" s="425"/>
      <c r="R2" s="425"/>
      <c r="S2" s="429" t="s">
        <v>58</v>
      </c>
    </row>
    <row r="3" spans="1:25" ht="15.75">
      <c r="A3" s="427"/>
      <c r="B3" s="452"/>
      <c r="C3" s="414"/>
      <c r="D3" s="454"/>
      <c r="E3" s="414"/>
      <c r="F3" s="414"/>
      <c r="G3" s="414"/>
      <c r="H3" s="414"/>
      <c r="I3" s="414"/>
      <c r="J3" s="414"/>
      <c r="K3" s="414"/>
      <c r="L3" s="414"/>
      <c r="M3" s="414"/>
      <c r="N3" s="414"/>
      <c r="O3" s="3" t="s">
        <v>16</v>
      </c>
      <c r="P3" s="3" t="s">
        <v>17</v>
      </c>
      <c r="Q3" s="3" t="s">
        <v>18</v>
      </c>
      <c r="R3" s="3" t="s">
        <v>19</v>
      </c>
      <c r="S3" s="430"/>
    </row>
    <row r="4" spans="1:25" ht="75">
      <c r="A4" s="456" t="s">
        <v>20</v>
      </c>
      <c r="B4" s="459" t="s">
        <v>21</v>
      </c>
      <c r="C4" s="459" t="s">
        <v>99</v>
      </c>
      <c r="D4" s="320" t="s">
        <v>100</v>
      </c>
      <c r="E4" s="320" t="s">
        <v>101</v>
      </c>
      <c r="F4" s="320" t="s">
        <v>102</v>
      </c>
      <c r="G4" s="170" t="s">
        <v>103</v>
      </c>
      <c r="H4" s="40" t="s">
        <v>104</v>
      </c>
      <c r="I4" s="39" t="s">
        <v>28</v>
      </c>
      <c r="J4" s="39" t="s">
        <v>29</v>
      </c>
      <c r="K4" s="39" t="s">
        <v>86</v>
      </c>
      <c r="L4" s="40" t="s">
        <v>105</v>
      </c>
      <c r="M4" s="171">
        <v>1</v>
      </c>
      <c r="N4" s="321">
        <v>0.9</v>
      </c>
      <c r="O4" s="322">
        <v>0.2</v>
      </c>
      <c r="P4" s="322">
        <v>0.2</v>
      </c>
      <c r="Q4" s="322">
        <v>0.3</v>
      </c>
      <c r="R4" s="322">
        <v>0.3</v>
      </c>
      <c r="S4" s="355"/>
    </row>
    <row r="5" spans="1:25" ht="120" customHeight="1">
      <c r="A5" s="457"/>
      <c r="B5" s="460"/>
      <c r="C5" s="460"/>
      <c r="D5" s="47" t="s">
        <v>100</v>
      </c>
      <c r="E5" s="29" t="s">
        <v>106</v>
      </c>
      <c r="F5" s="58" t="s">
        <v>107</v>
      </c>
      <c r="G5" s="58" t="s">
        <v>108</v>
      </c>
      <c r="H5" s="58" t="s">
        <v>109</v>
      </c>
      <c r="I5" s="31" t="s">
        <v>28</v>
      </c>
      <c r="J5" s="31" t="s">
        <v>29</v>
      </c>
      <c r="K5" s="39" t="s">
        <v>30</v>
      </c>
      <c r="L5" s="40" t="s">
        <v>110</v>
      </c>
      <c r="M5" s="171">
        <v>1</v>
      </c>
      <c r="N5" s="321">
        <v>0.05</v>
      </c>
      <c r="O5" s="321">
        <v>0.25</v>
      </c>
      <c r="P5" s="321">
        <v>0.25</v>
      </c>
      <c r="Q5" s="321">
        <v>0.25</v>
      </c>
      <c r="R5" s="321">
        <v>0.25</v>
      </c>
      <c r="S5" s="356"/>
    </row>
    <row r="6" spans="1:25" ht="120" customHeight="1" thickBot="1">
      <c r="A6" s="458"/>
      <c r="B6" s="461"/>
      <c r="C6" s="461"/>
      <c r="D6" s="357" t="s">
        <v>100</v>
      </c>
      <c r="E6" s="358" t="s">
        <v>106</v>
      </c>
      <c r="F6" s="354" t="s">
        <v>111</v>
      </c>
      <c r="G6" s="359" t="s">
        <v>112</v>
      </c>
      <c r="H6" s="360" t="s">
        <v>113</v>
      </c>
      <c r="I6" s="361" t="s">
        <v>28</v>
      </c>
      <c r="J6" s="361" t="s">
        <v>29</v>
      </c>
      <c r="K6" s="361" t="s">
        <v>30</v>
      </c>
      <c r="L6" s="359" t="s">
        <v>110</v>
      </c>
      <c r="M6" s="362">
        <v>1</v>
      </c>
      <c r="N6" s="363">
        <v>0.05</v>
      </c>
      <c r="O6" s="364">
        <v>0.25</v>
      </c>
      <c r="P6" s="364">
        <v>0.25</v>
      </c>
      <c r="Q6" s="364">
        <v>0.25</v>
      </c>
      <c r="R6" s="364">
        <v>0.25</v>
      </c>
      <c r="S6" s="365"/>
    </row>
    <row r="7" spans="1:25">
      <c r="N7" s="62"/>
      <c r="O7" s="63"/>
      <c r="P7" s="63"/>
      <c r="Q7" s="63"/>
      <c r="R7" s="63"/>
    </row>
    <row r="8" spans="1:25">
      <c r="N8" s="62"/>
      <c r="O8" s="63"/>
      <c r="P8" s="63"/>
      <c r="Q8" s="63"/>
      <c r="R8" s="63"/>
    </row>
    <row r="9" spans="1:25">
      <c r="N9" s="62"/>
      <c r="O9" s="63"/>
      <c r="P9" s="63"/>
      <c r="Q9" s="63"/>
      <c r="R9" s="63"/>
    </row>
    <row r="10" spans="1:25">
      <c r="N10" s="62"/>
      <c r="O10" s="63"/>
      <c r="P10" s="63"/>
      <c r="Q10" s="63"/>
      <c r="R10" s="63"/>
    </row>
    <row r="11" spans="1:25">
      <c r="N11" s="62"/>
      <c r="O11" s="63"/>
      <c r="P11" s="63"/>
      <c r="Q11" s="63"/>
      <c r="R11" s="63"/>
    </row>
  </sheetData>
  <mergeCells count="21">
    <mergeCell ref="S2:S3"/>
    <mergeCell ref="A4:A6"/>
    <mergeCell ref="B4:B6"/>
    <mergeCell ref="C4:C6"/>
    <mergeCell ref="J2:J3"/>
    <mergeCell ref="K2:K3"/>
    <mergeCell ref="L2:L3"/>
    <mergeCell ref="M2:M3"/>
    <mergeCell ref="N2:N3"/>
    <mergeCell ref="O2:R2"/>
    <mergeCell ref="F2:F3"/>
    <mergeCell ref="G2:G3"/>
    <mergeCell ref="H2:H3"/>
    <mergeCell ref="I2:I3"/>
    <mergeCell ref="B1:E1"/>
    <mergeCell ref="F1:I1"/>
    <mergeCell ref="A2:A3"/>
    <mergeCell ref="B2:B3"/>
    <mergeCell ref="C2:C3"/>
    <mergeCell ref="D2:D3"/>
    <mergeCell ref="E2:E3"/>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6"/>
  <sheetViews>
    <sheetView topLeftCell="A7" workbookViewId="0">
      <selection activeCell="C22" sqref="C22:D22"/>
    </sheetView>
  </sheetViews>
  <sheetFormatPr baseColWidth="10" defaultColWidth="11.42578125" defaultRowHeight="15"/>
  <cols>
    <col min="1" max="1" width="3" style="211" customWidth="1"/>
    <col min="2" max="2" width="32.7109375" style="212" customWidth="1"/>
    <col min="3" max="3" width="55.85546875" style="211" customWidth="1"/>
    <col min="4" max="4" width="44.28515625" style="247" customWidth="1"/>
    <col min="5" max="5" width="27.7109375" style="211" customWidth="1"/>
    <col min="6" max="6" width="30.85546875" style="213" customWidth="1"/>
    <col min="7" max="7" width="32" style="214" customWidth="1"/>
    <col min="8" max="8" width="41.28515625" style="211" customWidth="1"/>
    <col min="9" max="9" width="43.5703125" style="211" customWidth="1"/>
    <col min="10" max="10" width="19.42578125" style="211" customWidth="1"/>
    <col min="11" max="11" width="19.28515625" style="211" customWidth="1"/>
    <col min="12" max="12" width="22.5703125" style="211" customWidth="1"/>
    <col min="13" max="13" width="39.5703125" style="214" customWidth="1"/>
    <col min="14" max="14" width="23.85546875" style="211" customWidth="1"/>
    <col min="15" max="15" width="30.28515625" style="211" customWidth="1"/>
    <col min="16" max="16" width="16.7109375" style="211" customWidth="1"/>
    <col min="17" max="17" width="15.5703125" style="211" customWidth="1"/>
    <col min="18" max="18" width="15.42578125" style="211" customWidth="1"/>
    <col min="19" max="19" width="16.7109375" style="211" customWidth="1"/>
    <col min="20" max="20" width="60.5703125" style="211" customWidth="1"/>
    <col min="21" max="16384" width="11.42578125" style="211"/>
  </cols>
  <sheetData>
    <row r="1" spans="1:20" ht="56.25" customHeight="1">
      <c r="C1" s="467" t="s">
        <v>453</v>
      </c>
      <c r="D1" s="467"/>
    </row>
    <row r="2" spans="1:20" ht="60" customHeight="1">
      <c r="A2" s="212"/>
      <c r="B2" s="467" t="s">
        <v>306</v>
      </c>
      <c r="C2" s="467"/>
      <c r="D2" s="467"/>
      <c r="E2" s="215"/>
      <c r="F2" s="215"/>
      <c r="G2" s="215"/>
      <c r="H2" s="215"/>
      <c r="I2" s="215"/>
      <c r="J2" s="215"/>
      <c r="K2" s="215"/>
      <c r="L2" s="215"/>
      <c r="M2" s="215"/>
      <c r="N2" s="215"/>
      <c r="O2" s="215"/>
      <c r="P2" s="215"/>
      <c r="Q2" s="215"/>
      <c r="R2" s="215"/>
      <c r="S2" s="215"/>
      <c r="T2" s="215"/>
    </row>
    <row r="3" spans="1:20" ht="23.25">
      <c r="A3" s="212"/>
      <c r="B3" s="464" t="s">
        <v>0</v>
      </c>
      <c r="C3" s="462" t="s">
        <v>47</v>
      </c>
      <c r="D3" s="462" t="s">
        <v>48</v>
      </c>
      <c r="E3" s="462" t="s">
        <v>49</v>
      </c>
      <c r="F3" s="464" t="s">
        <v>50</v>
      </c>
      <c r="G3" s="464" t="s">
        <v>5</v>
      </c>
      <c r="H3" s="462" t="s">
        <v>6</v>
      </c>
      <c r="I3" s="462" t="s">
        <v>52</v>
      </c>
      <c r="J3" s="464" t="s">
        <v>53</v>
      </c>
      <c r="K3" s="464" t="s">
        <v>54</v>
      </c>
      <c r="L3" s="464" t="s">
        <v>55</v>
      </c>
      <c r="M3" s="462" t="s">
        <v>56</v>
      </c>
      <c r="N3" s="464" t="s">
        <v>12</v>
      </c>
      <c r="O3" s="464" t="s">
        <v>13</v>
      </c>
      <c r="P3" s="466" t="s">
        <v>57</v>
      </c>
      <c r="Q3" s="466"/>
      <c r="R3" s="466"/>
      <c r="S3" s="466"/>
      <c r="T3" s="462" t="s">
        <v>58</v>
      </c>
    </row>
    <row r="4" spans="1:20" s="216" customFormat="1" ht="36">
      <c r="B4" s="465"/>
      <c r="C4" s="463"/>
      <c r="D4" s="463"/>
      <c r="E4" s="463"/>
      <c r="F4" s="465"/>
      <c r="G4" s="465"/>
      <c r="H4" s="463"/>
      <c r="I4" s="463"/>
      <c r="J4" s="465"/>
      <c r="K4" s="465"/>
      <c r="L4" s="465"/>
      <c r="M4" s="463"/>
      <c r="N4" s="465"/>
      <c r="O4" s="465"/>
      <c r="P4" s="217" t="s">
        <v>59</v>
      </c>
      <c r="Q4" s="217" t="s">
        <v>60</v>
      </c>
      <c r="R4" s="217" t="s">
        <v>61</v>
      </c>
      <c r="S4" s="217" t="s">
        <v>62</v>
      </c>
      <c r="T4" s="463"/>
    </row>
    <row r="5" spans="1:20" s="218" customFormat="1" ht="156.75">
      <c r="B5" s="219" t="s">
        <v>20</v>
      </c>
      <c r="C5" s="220" t="s">
        <v>307</v>
      </c>
      <c r="D5" s="219" t="s">
        <v>99</v>
      </c>
      <c r="E5" s="221" t="s">
        <v>308</v>
      </c>
      <c r="F5" s="219" t="s">
        <v>309</v>
      </c>
      <c r="G5" s="222" t="s">
        <v>310</v>
      </c>
      <c r="H5" s="219" t="s">
        <v>311</v>
      </c>
      <c r="I5" s="219" t="s">
        <v>312</v>
      </c>
      <c r="J5" s="221" t="s">
        <v>28</v>
      </c>
      <c r="K5" s="221" t="s">
        <v>29</v>
      </c>
      <c r="L5" s="223" t="s">
        <v>30</v>
      </c>
      <c r="M5" s="221" t="s">
        <v>313</v>
      </c>
      <c r="N5" s="224">
        <v>1</v>
      </c>
      <c r="O5" s="225">
        <v>0.15</v>
      </c>
      <c r="P5" s="224">
        <v>0</v>
      </c>
      <c r="Q5" s="224">
        <v>0</v>
      </c>
      <c r="R5" s="224">
        <v>0.3</v>
      </c>
      <c r="S5" s="224">
        <v>0.7</v>
      </c>
      <c r="T5" s="226" t="s">
        <v>314</v>
      </c>
    </row>
    <row r="6" spans="1:20" ht="36" customHeight="1">
      <c r="B6" s="467" t="s">
        <v>315</v>
      </c>
      <c r="C6" s="467"/>
      <c r="D6" s="467"/>
    </row>
    <row r="7" spans="1:20" ht="23.25">
      <c r="A7" s="212"/>
      <c r="B7" s="464" t="s">
        <v>0</v>
      </c>
      <c r="C7" s="462" t="s">
        <v>47</v>
      </c>
      <c r="D7" s="462" t="s">
        <v>48</v>
      </c>
      <c r="E7" s="462" t="s">
        <v>49</v>
      </c>
      <c r="F7" s="464" t="s">
        <v>50</v>
      </c>
      <c r="G7" s="464" t="s">
        <v>5</v>
      </c>
      <c r="H7" s="462" t="s">
        <v>6</v>
      </c>
      <c r="I7" s="462" t="s">
        <v>52</v>
      </c>
      <c r="J7" s="464" t="s">
        <v>53</v>
      </c>
      <c r="K7" s="464" t="s">
        <v>54</v>
      </c>
      <c r="L7" s="464" t="s">
        <v>55</v>
      </c>
      <c r="M7" s="462" t="s">
        <v>56</v>
      </c>
      <c r="N7" s="464" t="s">
        <v>12</v>
      </c>
      <c r="O7" s="464" t="s">
        <v>13</v>
      </c>
      <c r="P7" s="466" t="s">
        <v>57</v>
      </c>
      <c r="Q7" s="466"/>
      <c r="R7" s="466"/>
      <c r="S7" s="466"/>
      <c r="T7" s="462" t="s">
        <v>58</v>
      </c>
    </row>
    <row r="8" spans="1:20" s="216" customFormat="1" ht="36">
      <c r="B8" s="465"/>
      <c r="C8" s="463"/>
      <c r="D8" s="463"/>
      <c r="E8" s="463"/>
      <c r="F8" s="465"/>
      <c r="G8" s="465"/>
      <c r="H8" s="463"/>
      <c r="I8" s="463"/>
      <c r="J8" s="465"/>
      <c r="K8" s="465"/>
      <c r="L8" s="465"/>
      <c r="M8" s="463"/>
      <c r="N8" s="465"/>
      <c r="O8" s="465"/>
      <c r="P8" s="217" t="s">
        <v>59</v>
      </c>
      <c r="Q8" s="217" t="s">
        <v>60</v>
      </c>
      <c r="R8" s="217" t="s">
        <v>61</v>
      </c>
      <c r="S8" s="217" t="s">
        <v>62</v>
      </c>
      <c r="T8" s="463"/>
    </row>
    <row r="9" spans="1:20" ht="150">
      <c r="B9" s="469" t="s">
        <v>20</v>
      </c>
      <c r="C9" s="470" t="s">
        <v>307</v>
      </c>
      <c r="D9" s="473" t="s">
        <v>99</v>
      </c>
      <c r="E9" s="33" t="s">
        <v>308</v>
      </c>
      <c r="F9" s="220" t="s">
        <v>316</v>
      </c>
      <c r="G9" s="227" t="s">
        <v>317</v>
      </c>
      <c r="H9" s="40" t="s">
        <v>318</v>
      </c>
      <c r="I9" s="40" t="s">
        <v>319</v>
      </c>
      <c r="J9" s="38" t="s">
        <v>70</v>
      </c>
      <c r="K9" s="38" t="s">
        <v>29</v>
      </c>
      <c r="L9" s="90" t="s">
        <v>320</v>
      </c>
      <c r="M9" s="40" t="s">
        <v>320</v>
      </c>
      <c r="N9" s="91">
        <v>1</v>
      </c>
      <c r="O9" s="383">
        <v>0.05</v>
      </c>
      <c r="P9" s="228">
        <v>0.25</v>
      </c>
      <c r="Q9" s="228">
        <v>0.25</v>
      </c>
      <c r="R9" s="228">
        <v>0.25</v>
      </c>
      <c r="S9" s="228">
        <v>0.25</v>
      </c>
      <c r="T9" s="39" t="s">
        <v>321</v>
      </c>
    </row>
    <row r="10" spans="1:20" ht="75">
      <c r="B10" s="469"/>
      <c r="C10" s="471"/>
      <c r="D10" s="473"/>
      <c r="E10" s="30" t="s">
        <v>308</v>
      </c>
      <c r="F10" s="220" t="s">
        <v>316</v>
      </c>
      <c r="G10" s="30" t="s">
        <v>322</v>
      </c>
      <c r="H10" s="47" t="s">
        <v>323</v>
      </c>
      <c r="I10" s="47" t="s">
        <v>323</v>
      </c>
      <c r="J10" s="46" t="s">
        <v>119</v>
      </c>
      <c r="K10" s="229" t="s">
        <v>36</v>
      </c>
      <c r="L10" s="47" t="s">
        <v>120</v>
      </c>
      <c r="M10" s="220" t="s">
        <v>324</v>
      </c>
      <c r="N10" s="230">
        <v>0.92500000000000004</v>
      </c>
      <c r="O10" s="85">
        <v>0.2</v>
      </c>
      <c r="P10" s="230">
        <v>0</v>
      </c>
      <c r="Q10" s="230">
        <v>0</v>
      </c>
      <c r="R10" s="231">
        <v>1</v>
      </c>
      <c r="S10" s="230">
        <v>0</v>
      </c>
      <c r="T10" s="89"/>
    </row>
    <row r="11" spans="1:20" ht="120">
      <c r="B11" s="469"/>
      <c r="C11" s="472"/>
      <c r="D11" s="473"/>
      <c r="E11" s="30" t="s">
        <v>308</v>
      </c>
      <c r="F11" s="32" t="s">
        <v>316</v>
      </c>
      <c r="G11" s="384" t="s">
        <v>325</v>
      </c>
      <c r="H11" s="384" t="s">
        <v>326</v>
      </c>
      <c r="I11" s="384" t="s">
        <v>327</v>
      </c>
      <c r="J11" s="233" t="s">
        <v>70</v>
      </c>
      <c r="K11" s="233" t="s">
        <v>41</v>
      </c>
      <c r="L11" s="67" t="s">
        <v>328</v>
      </c>
      <c r="M11" s="67" t="s">
        <v>328</v>
      </c>
      <c r="N11" s="384" t="s">
        <v>329</v>
      </c>
      <c r="O11" s="384" t="s">
        <v>329</v>
      </c>
      <c r="P11" s="234">
        <v>0.25</v>
      </c>
      <c r="Q11" s="235">
        <v>0.25</v>
      </c>
      <c r="R11" s="235">
        <v>0.25</v>
      </c>
      <c r="S11" s="235">
        <v>0.25</v>
      </c>
      <c r="T11" s="385"/>
    </row>
    <row r="13" spans="1:20" ht="23.25">
      <c r="B13" s="468" t="s">
        <v>330</v>
      </c>
      <c r="C13" s="468"/>
      <c r="D13" s="468"/>
      <c r="E13" s="468"/>
      <c r="F13" s="468"/>
    </row>
    <row r="14" spans="1:20" ht="23.25">
      <c r="A14" s="212"/>
      <c r="B14" s="464" t="s">
        <v>0</v>
      </c>
      <c r="C14" s="462" t="s">
        <v>47</v>
      </c>
      <c r="D14" s="462" t="s">
        <v>48</v>
      </c>
      <c r="E14" s="462" t="s">
        <v>49</v>
      </c>
      <c r="F14" s="464" t="s">
        <v>50</v>
      </c>
      <c r="G14" s="464" t="s">
        <v>5</v>
      </c>
      <c r="H14" s="462" t="s">
        <v>6</v>
      </c>
      <c r="I14" s="462" t="s">
        <v>52</v>
      </c>
      <c r="J14" s="464" t="s">
        <v>53</v>
      </c>
      <c r="K14" s="464" t="s">
        <v>54</v>
      </c>
      <c r="L14" s="464" t="s">
        <v>55</v>
      </c>
      <c r="M14" s="462" t="s">
        <v>56</v>
      </c>
      <c r="N14" s="464" t="s">
        <v>12</v>
      </c>
      <c r="O14" s="464" t="s">
        <v>13</v>
      </c>
      <c r="P14" s="466" t="s">
        <v>57</v>
      </c>
      <c r="Q14" s="466"/>
      <c r="R14" s="466"/>
      <c r="S14" s="466"/>
      <c r="T14" s="462" t="s">
        <v>58</v>
      </c>
    </row>
    <row r="15" spans="1:20" s="216" customFormat="1" ht="36">
      <c r="B15" s="465"/>
      <c r="C15" s="463"/>
      <c r="D15" s="463"/>
      <c r="E15" s="463"/>
      <c r="F15" s="465"/>
      <c r="G15" s="465"/>
      <c r="H15" s="463"/>
      <c r="I15" s="463"/>
      <c r="J15" s="465"/>
      <c r="K15" s="465"/>
      <c r="L15" s="465"/>
      <c r="M15" s="463"/>
      <c r="N15" s="465"/>
      <c r="O15" s="465"/>
      <c r="P15" s="217" t="s">
        <v>59</v>
      </c>
      <c r="Q15" s="217" t="s">
        <v>60</v>
      </c>
      <c r="R15" s="217" t="s">
        <v>61</v>
      </c>
      <c r="S15" s="217" t="s">
        <v>62</v>
      </c>
      <c r="T15" s="463"/>
    </row>
    <row r="16" spans="1:20" s="26" customFormat="1" ht="180">
      <c r="B16" s="29" t="s">
        <v>20</v>
      </c>
      <c r="C16" s="220" t="s">
        <v>307</v>
      </c>
      <c r="D16" s="220" t="s">
        <v>99</v>
      </c>
      <c r="E16" s="30" t="s">
        <v>308</v>
      </c>
      <c r="F16" s="220" t="s">
        <v>331</v>
      </c>
      <c r="G16" s="32" t="s">
        <v>332</v>
      </c>
      <c r="H16" s="220" t="s">
        <v>333</v>
      </c>
      <c r="I16" s="220" t="s">
        <v>334</v>
      </c>
      <c r="J16" s="30" t="s">
        <v>28</v>
      </c>
      <c r="K16" s="30" t="s">
        <v>29</v>
      </c>
      <c r="L16" s="67" t="s">
        <v>335</v>
      </c>
      <c r="M16" s="220" t="s">
        <v>336</v>
      </c>
      <c r="N16" s="236">
        <v>1</v>
      </c>
      <c r="O16" s="386">
        <v>0.3</v>
      </c>
      <c r="P16" s="225">
        <v>0.2</v>
      </c>
      <c r="Q16" s="225">
        <v>0.25</v>
      </c>
      <c r="R16" s="225">
        <v>0.35</v>
      </c>
      <c r="S16" s="225">
        <v>0.2</v>
      </c>
      <c r="T16" s="31" t="s">
        <v>337</v>
      </c>
    </row>
    <row r="17" spans="1:20">
      <c r="B17" s="237"/>
      <c r="C17" s="237"/>
      <c r="D17" s="238"/>
      <c r="E17" s="239"/>
      <c r="F17" s="240"/>
      <c r="G17" s="241"/>
      <c r="H17" s="240"/>
      <c r="I17" s="240"/>
      <c r="J17" s="239"/>
      <c r="K17" s="239"/>
      <c r="L17" s="242"/>
      <c r="M17" s="240"/>
      <c r="N17" s="243"/>
      <c r="O17" s="244"/>
      <c r="P17" s="245"/>
      <c r="Q17" s="245"/>
      <c r="R17" s="245"/>
      <c r="S17" s="245"/>
      <c r="T17" s="238"/>
    </row>
    <row r="18" spans="1:20" ht="23.25">
      <c r="B18" s="467" t="s">
        <v>338</v>
      </c>
      <c r="C18" s="467"/>
      <c r="D18" s="467"/>
      <c r="E18" s="467"/>
      <c r="F18" s="467"/>
      <c r="G18" s="241"/>
      <c r="H18" s="240"/>
      <c r="I18" s="240"/>
      <c r="J18" s="239"/>
      <c r="K18" s="239"/>
      <c r="L18" s="242"/>
      <c r="M18" s="240"/>
      <c r="N18" s="243"/>
      <c r="O18" s="244"/>
      <c r="P18" s="245"/>
      <c r="Q18" s="245"/>
      <c r="R18" s="245"/>
      <c r="S18" s="245"/>
      <c r="T18" s="238"/>
    </row>
    <row r="20" spans="1:20" ht="23.25">
      <c r="A20" s="212"/>
      <c r="B20" s="464" t="s">
        <v>0</v>
      </c>
      <c r="C20" s="462" t="s">
        <v>47</v>
      </c>
      <c r="D20" s="462" t="s">
        <v>48</v>
      </c>
      <c r="E20" s="462" t="s">
        <v>49</v>
      </c>
      <c r="F20" s="464" t="s">
        <v>50</v>
      </c>
      <c r="G20" s="464" t="s">
        <v>5</v>
      </c>
      <c r="H20" s="462" t="s">
        <v>6</v>
      </c>
      <c r="I20" s="462" t="s">
        <v>52</v>
      </c>
      <c r="J20" s="464" t="s">
        <v>53</v>
      </c>
      <c r="K20" s="464" t="s">
        <v>54</v>
      </c>
      <c r="L20" s="464" t="s">
        <v>55</v>
      </c>
      <c r="M20" s="462" t="s">
        <v>56</v>
      </c>
      <c r="N20" s="464" t="s">
        <v>12</v>
      </c>
      <c r="O20" s="464" t="s">
        <v>13</v>
      </c>
      <c r="P20" s="466" t="s">
        <v>57</v>
      </c>
      <c r="Q20" s="466"/>
      <c r="R20" s="466"/>
      <c r="S20" s="466"/>
      <c r="T20" s="462" t="s">
        <v>58</v>
      </c>
    </row>
    <row r="21" spans="1:20" s="216" customFormat="1" ht="36">
      <c r="B21" s="465"/>
      <c r="C21" s="463"/>
      <c r="D21" s="463"/>
      <c r="E21" s="463"/>
      <c r="F21" s="465"/>
      <c r="G21" s="465"/>
      <c r="H21" s="463"/>
      <c r="I21" s="463"/>
      <c r="J21" s="465"/>
      <c r="K21" s="465"/>
      <c r="L21" s="465"/>
      <c r="M21" s="463"/>
      <c r="N21" s="465"/>
      <c r="O21" s="465"/>
      <c r="P21" s="217" t="s">
        <v>59</v>
      </c>
      <c r="Q21" s="217" t="s">
        <v>60</v>
      </c>
      <c r="R21" s="217" t="s">
        <v>61</v>
      </c>
      <c r="S21" s="217" t="s">
        <v>62</v>
      </c>
      <c r="T21" s="463"/>
    </row>
    <row r="22" spans="1:20" s="246" customFormat="1" ht="150">
      <c r="A22" s="26"/>
      <c r="B22" s="47" t="s">
        <v>20</v>
      </c>
      <c r="C22" s="220" t="s">
        <v>339</v>
      </c>
      <c r="D22" s="220" t="s">
        <v>99</v>
      </c>
      <c r="E22" s="31" t="s">
        <v>308</v>
      </c>
      <c r="F22" s="31" t="s">
        <v>340</v>
      </c>
      <c r="G22" s="31" t="s">
        <v>341</v>
      </c>
      <c r="H22" s="31" t="s">
        <v>342</v>
      </c>
      <c r="I22" s="31" t="s">
        <v>343</v>
      </c>
      <c r="J22" s="31" t="s">
        <v>344</v>
      </c>
      <c r="K22" s="31" t="s">
        <v>29</v>
      </c>
      <c r="L22" s="31" t="s">
        <v>345</v>
      </c>
      <c r="M22" s="31" t="s">
        <v>346</v>
      </c>
      <c r="N22" s="387">
        <v>1</v>
      </c>
      <c r="O22" s="388">
        <v>0.3</v>
      </c>
      <c r="P22" s="389">
        <v>0.2</v>
      </c>
      <c r="Q22" s="389">
        <v>0.4</v>
      </c>
      <c r="R22" s="389">
        <v>0.4</v>
      </c>
      <c r="S22" s="389">
        <v>0</v>
      </c>
      <c r="T22" s="389" t="s">
        <v>347</v>
      </c>
    </row>
    <row r="26" spans="1:20">
      <c r="O26" s="248"/>
    </row>
  </sheetData>
  <mergeCells count="72">
    <mergeCell ref="E3:E4"/>
    <mergeCell ref="C1:D1"/>
    <mergeCell ref="B2:D2"/>
    <mergeCell ref="B3:B4"/>
    <mergeCell ref="C3:C4"/>
    <mergeCell ref="D3:D4"/>
    <mergeCell ref="T3:T4"/>
    <mergeCell ref="F3:F4"/>
    <mergeCell ref="G3:G4"/>
    <mergeCell ref="H3:H4"/>
    <mergeCell ref="I3:I4"/>
    <mergeCell ref="J3:J4"/>
    <mergeCell ref="K3:K4"/>
    <mergeCell ref="L3:L4"/>
    <mergeCell ref="M3:M4"/>
    <mergeCell ref="N3:N4"/>
    <mergeCell ref="O3:O4"/>
    <mergeCell ref="P3:S3"/>
    <mergeCell ref="I7:I8"/>
    <mergeCell ref="J7:J8"/>
    <mergeCell ref="K7:K8"/>
    <mergeCell ref="L7:L8"/>
    <mergeCell ref="B6:D6"/>
    <mergeCell ref="B7:B8"/>
    <mergeCell ref="C7:C8"/>
    <mergeCell ref="D7:D8"/>
    <mergeCell ref="E7:E8"/>
    <mergeCell ref="F7:F8"/>
    <mergeCell ref="B9:B11"/>
    <mergeCell ref="C9:C11"/>
    <mergeCell ref="D9:D11"/>
    <mergeCell ref="G7:G8"/>
    <mergeCell ref="H7:H8"/>
    <mergeCell ref="M7:M8"/>
    <mergeCell ref="N7:N8"/>
    <mergeCell ref="O7:O8"/>
    <mergeCell ref="P7:S7"/>
    <mergeCell ref="T7:T8"/>
    <mergeCell ref="B13:F13"/>
    <mergeCell ref="B14:B15"/>
    <mergeCell ref="C14:C15"/>
    <mergeCell ref="D14:D15"/>
    <mergeCell ref="E14:E15"/>
    <mergeCell ref="F14:F15"/>
    <mergeCell ref="T14:T15"/>
    <mergeCell ref="B18:F18"/>
    <mergeCell ref="G14:G15"/>
    <mergeCell ref="H14:H15"/>
    <mergeCell ref="I14:I15"/>
    <mergeCell ref="J14:J15"/>
    <mergeCell ref="K14:K15"/>
    <mergeCell ref="L14:L15"/>
    <mergeCell ref="G20:G21"/>
    <mergeCell ref="M14:M15"/>
    <mergeCell ref="N14:N15"/>
    <mergeCell ref="O14:O15"/>
    <mergeCell ref="P14:S14"/>
    <mergeCell ref="N20:N21"/>
    <mergeCell ref="O20:O21"/>
    <mergeCell ref="P20:S20"/>
    <mergeCell ref="B20:B21"/>
    <mergeCell ref="C20:C21"/>
    <mergeCell ref="D20:D21"/>
    <mergeCell ref="E20:E21"/>
    <mergeCell ref="F20:F21"/>
    <mergeCell ref="T20:T21"/>
    <mergeCell ref="H20:H21"/>
    <mergeCell ref="I20:I21"/>
    <mergeCell ref="J20:J21"/>
    <mergeCell ref="K20:K21"/>
    <mergeCell ref="L20:L21"/>
    <mergeCell ref="M20:M2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
  <sheetViews>
    <sheetView topLeftCell="A4" zoomScaleNormal="100" workbookViewId="0">
      <selection activeCell="C5" sqref="C5:C13"/>
    </sheetView>
  </sheetViews>
  <sheetFormatPr baseColWidth="10" defaultColWidth="11.42578125" defaultRowHeight="15"/>
  <cols>
    <col min="1" max="1" width="6.28515625" style="121" customWidth="1"/>
    <col min="2" max="2" width="32.7109375" style="122" customWidth="1"/>
    <col min="3" max="3" width="37.85546875" style="121" customWidth="1"/>
    <col min="4" max="4" width="32.42578125" style="121" customWidth="1"/>
    <col min="5" max="5" width="27.28515625" style="121" customWidth="1"/>
    <col min="6" max="6" width="34.140625" style="122" customWidth="1"/>
    <col min="7" max="7" width="38.28515625" style="121" customWidth="1"/>
    <col min="8" max="8" width="53.140625" style="121" customWidth="1"/>
    <col min="9" max="9" width="59.140625" style="121" customWidth="1"/>
    <col min="10" max="10" width="20.42578125" style="123" customWidth="1"/>
    <col min="11" max="11" width="14.28515625" style="121" customWidth="1"/>
    <col min="12" max="12" width="15" style="121" customWidth="1"/>
    <col min="13" max="13" width="14.85546875" style="121" customWidth="1"/>
    <col min="14" max="14" width="16" style="121" customWidth="1"/>
    <col min="15" max="16" width="17.5703125" style="121" customWidth="1"/>
    <col min="17" max="17" width="17.42578125" style="121" bestFit="1" customWidth="1"/>
    <col min="18" max="18" width="14.140625" style="121" bestFit="1" customWidth="1"/>
    <col min="19" max="19" width="17.42578125" style="121" bestFit="1" customWidth="1"/>
    <col min="20" max="20" width="71.42578125" style="122" customWidth="1"/>
    <col min="21" max="21" width="18.140625" style="121" customWidth="1"/>
    <col min="22" max="16384" width="11.42578125" style="121"/>
  </cols>
  <sheetData>
    <row r="1" spans="1:21" ht="27.75" customHeight="1">
      <c r="C1" s="488" t="s">
        <v>449</v>
      </c>
      <c r="D1" s="488"/>
      <c r="E1" s="488"/>
      <c r="F1" s="488"/>
      <c r="G1" s="488"/>
      <c r="H1" s="488"/>
      <c r="I1" s="122"/>
      <c r="J1" s="313"/>
      <c r="K1" s="122"/>
      <c r="L1" s="122"/>
      <c r="M1" s="122"/>
      <c r="N1" s="122"/>
      <c r="O1" s="122"/>
      <c r="P1" s="122"/>
      <c r="Q1" s="122"/>
      <c r="R1" s="122"/>
      <c r="S1" s="122"/>
    </row>
    <row r="2" spans="1:21" ht="24" customHeight="1">
      <c r="A2" s="122"/>
      <c r="B2" s="124"/>
      <c r="C2" s="489"/>
      <c r="D2" s="489"/>
      <c r="E2" s="489"/>
      <c r="F2" s="489"/>
      <c r="G2" s="489"/>
      <c r="H2" s="489"/>
      <c r="I2" s="314"/>
      <c r="J2" s="314"/>
      <c r="K2" s="314"/>
      <c r="L2" s="314"/>
      <c r="M2" s="314"/>
      <c r="N2" s="314"/>
      <c r="O2" s="314"/>
      <c r="P2" s="314"/>
      <c r="Q2" s="314"/>
      <c r="R2" s="314"/>
      <c r="S2" s="314"/>
      <c r="T2" s="314"/>
    </row>
    <row r="3" spans="1:21" ht="20.25">
      <c r="A3" s="122"/>
      <c r="B3" s="125"/>
      <c r="C3" s="126" t="s">
        <v>243</v>
      </c>
      <c r="D3" s="127"/>
      <c r="E3" s="127"/>
      <c r="F3" s="127"/>
      <c r="G3" s="127"/>
      <c r="H3" s="127"/>
      <c r="I3" s="127"/>
      <c r="J3" s="127"/>
      <c r="K3" s="127"/>
      <c r="L3" s="127"/>
      <c r="M3" s="127"/>
      <c r="N3" s="127"/>
      <c r="O3" s="127"/>
      <c r="P3" s="474" t="s">
        <v>57</v>
      </c>
      <c r="Q3" s="475"/>
      <c r="R3" s="475"/>
      <c r="S3" s="476"/>
      <c r="T3" s="128"/>
    </row>
    <row r="4" spans="1:21" s="129" customFormat="1" ht="31.5">
      <c r="B4" s="125" t="s">
        <v>0</v>
      </c>
      <c r="C4" s="130" t="s">
        <v>5</v>
      </c>
      <c r="D4" s="127" t="s">
        <v>48</v>
      </c>
      <c r="E4" s="127" t="s">
        <v>49</v>
      </c>
      <c r="F4" s="125" t="s">
        <v>50</v>
      </c>
      <c r="G4" s="125" t="s">
        <v>51</v>
      </c>
      <c r="H4" s="127" t="s">
        <v>6</v>
      </c>
      <c r="I4" s="127" t="s">
        <v>52</v>
      </c>
      <c r="J4" s="125" t="s">
        <v>53</v>
      </c>
      <c r="K4" s="125" t="s">
        <v>54</v>
      </c>
      <c r="L4" s="125" t="s">
        <v>55</v>
      </c>
      <c r="M4" s="125" t="s">
        <v>56</v>
      </c>
      <c r="N4" s="125" t="s">
        <v>12</v>
      </c>
      <c r="O4" s="125" t="s">
        <v>13</v>
      </c>
      <c r="P4" s="3" t="s">
        <v>244</v>
      </c>
      <c r="Q4" s="3" t="s">
        <v>245</v>
      </c>
      <c r="R4" s="3" t="s">
        <v>246</v>
      </c>
      <c r="S4" s="3" t="s">
        <v>247</v>
      </c>
      <c r="T4" s="125" t="s">
        <v>58</v>
      </c>
    </row>
    <row r="5" spans="1:21" s="131" customFormat="1" ht="121.5" customHeight="1">
      <c r="B5" s="480" t="s">
        <v>248</v>
      </c>
      <c r="C5" s="477" t="s">
        <v>249</v>
      </c>
      <c r="D5" s="480" t="s">
        <v>250</v>
      </c>
      <c r="E5" s="132" t="s">
        <v>251</v>
      </c>
      <c r="F5" s="133" t="s">
        <v>252</v>
      </c>
      <c r="G5" s="134" t="s">
        <v>253</v>
      </c>
      <c r="H5" s="135" t="s">
        <v>254</v>
      </c>
      <c r="I5" s="135" t="s">
        <v>255</v>
      </c>
      <c r="J5" s="136" t="s">
        <v>119</v>
      </c>
      <c r="K5" s="135" t="s">
        <v>256</v>
      </c>
      <c r="L5" s="135" t="s">
        <v>120</v>
      </c>
      <c r="M5" s="135" t="s">
        <v>257</v>
      </c>
      <c r="N5" s="137">
        <v>360000</v>
      </c>
      <c r="O5" s="138">
        <v>0.7</v>
      </c>
      <c r="P5" s="139">
        <v>36000</v>
      </c>
      <c r="Q5" s="139">
        <v>72000</v>
      </c>
      <c r="R5" s="139">
        <v>108000</v>
      </c>
      <c r="S5" s="139">
        <v>144000</v>
      </c>
      <c r="T5" s="140" t="s">
        <v>258</v>
      </c>
    </row>
    <row r="6" spans="1:21" s="131" customFormat="1" ht="132" customHeight="1">
      <c r="B6" s="481"/>
      <c r="C6" s="478"/>
      <c r="D6" s="481"/>
      <c r="E6" s="132" t="s">
        <v>251</v>
      </c>
      <c r="F6" s="133" t="s">
        <v>252</v>
      </c>
      <c r="G6" s="134" t="s">
        <v>259</v>
      </c>
      <c r="H6" s="134" t="s">
        <v>293</v>
      </c>
      <c r="I6" s="135" t="s">
        <v>260</v>
      </c>
      <c r="J6" s="136" t="s">
        <v>28</v>
      </c>
      <c r="K6" s="135" t="s">
        <v>256</v>
      </c>
      <c r="L6" s="135" t="s">
        <v>30</v>
      </c>
      <c r="M6" s="135" t="s">
        <v>257</v>
      </c>
      <c r="N6" s="141">
        <v>1</v>
      </c>
      <c r="O6" s="138">
        <v>0.28999999999999998</v>
      </c>
      <c r="P6" s="142">
        <v>0.1</v>
      </c>
      <c r="Q6" s="142">
        <v>0.25</v>
      </c>
      <c r="R6" s="142">
        <v>0.25</v>
      </c>
      <c r="S6" s="142">
        <v>0.4</v>
      </c>
      <c r="T6" s="140" t="s">
        <v>464</v>
      </c>
    </row>
    <row r="7" spans="1:21" s="131" customFormat="1" ht="132" customHeight="1" thickBot="1">
      <c r="B7" s="579"/>
      <c r="C7" s="478"/>
      <c r="D7" s="482"/>
      <c r="E7" s="143" t="s">
        <v>251</v>
      </c>
      <c r="F7" s="144" t="s">
        <v>261</v>
      </c>
      <c r="G7" s="145" t="s">
        <v>262</v>
      </c>
      <c r="H7" s="146" t="s">
        <v>263</v>
      </c>
      <c r="I7" s="147" t="s">
        <v>264</v>
      </c>
      <c r="J7" s="148" t="s">
        <v>265</v>
      </c>
      <c r="K7" s="144" t="s">
        <v>256</v>
      </c>
      <c r="L7" s="144" t="s">
        <v>30</v>
      </c>
      <c r="M7" s="144" t="s">
        <v>266</v>
      </c>
      <c r="N7" s="149">
        <v>1</v>
      </c>
      <c r="O7" s="150">
        <v>0.01</v>
      </c>
      <c r="P7" s="151">
        <v>0.65</v>
      </c>
      <c r="Q7" s="152">
        <v>0.33</v>
      </c>
      <c r="R7" s="152">
        <v>0.02</v>
      </c>
      <c r="S7" s="153"/>
      <c r="T7" s="147" t="s">
        <v>264</v>
      </c>
    </row>
    <row r="8" spans="1:21" s="154" customFormat="1" ht="123.75" customHeight="1" thickTop="1">
      <c r="B8" s="155" t="s">
        <v>267</v>
      </c>
      <c r="C8" s="478"/>
      <c r="D8" s="483" t="s">
        <v>268</v>
      </c>
      <c r="E8" s="156" t="s">
        <v>251</v>
      </c>
      <c r="F8" s="157" t="s">
        <v>269</v>
      </c>
      <c r="G8" s="157" t="s">
        <v>270</v>
      </c>
      <c r="H8" s="158" t="s">
        <v>271</v>
      </c>
      <c r="I8" s="159" t="s">
        <v>272</v>
      </c>
      <c r="J8" s="160" t="s">
        <v>119</v>
      </c>
      <c r="K8" s="161" t="s">
        <v>256</v>
      </c>
      <c r="L8" s="159" t="s">
        <v>120</v>
      </c>
      <c r="M8" s="159" t="s">
        <v>273</v>
      </c>
      <c r="N8" s="162">
        <v>1384</v>
      </c>
      <c r="O8" s="163">
        <v>0.9</v>
      </c>
      <c r="P8" s="164">
        <v>325</v>
      </c>
      <c r="Q8" s="164">
        <v>361</v>
      </c>
      <c r="R8" s="164">
        <v>352</v>
      </c>
      <c r="S8" s="164">
        <v>346</v>
      </c>
      <c r="T8" s="165" t="s">
        <v>274</v>
      </c>
    </row>
    <row r="9" spans="1:21" s="154" customFormat="1" ht="152.25" customHeight="1">
      <c r="B9" s="580" t="s">
        <v>267</v>
      </c>
      <c r="C9" s="478"/>
      <c r="D9" s="484"/>
      <c r="E9" s="132" t="s">
        <v>251</v>
      </c>
      <c r="F9" s="166" t="s">
        <v>261</v>
      </c>
      <c r="G9" s="167" t="s">
        <v>275</v>
      </c>
      <c r="H9" s="168" t="s">
        <v>276</v>
      </c>
      <c r="I9" s="168" t="s">
        <v>277</v>
      </c>
      <c r="J9" s="169" t="s">
        <v>119</v>
      </c>
      <c r="K9" s="168" t="s">
        <v>256</v>
      </c>
      <c r="L9" s="168" t="s">
        <v>120</v>
      </c>
      <c r="M9" s="168" t="s">
        <v>257</v>
      </c>
      <c r="N9" s="170">
        <v>393</v>
      </c>
      <c r="O9" s="171">
        <v>0.08</v>
      </c>
      <c r="P9" s="172">
        <v>258</v>
      </c>
      <c r="Q9" s="172">
        <v>129</v>
      </c>
      <c r="R9" s="170">
        <v>6</v>
      </c>
      <c r="S9" s="170"/>
      <c r="T9" s="173"/>
    </row>
    <row r="10" spans="1:21" s="154" customFormat="1" ht="152.25" customHeight="1">
      <c r="B10" s="484"/>
      <c r="C10" s="478"/>
      <c r="D10" s="484"/>
      <c r="E10" s="132" t="s">
        <v>251</v>
      </c>
      <c r="F10" s="133" t="s">
        <v>261</v>
      </c>
      <c r="G10" s="140" t="s">
        <v>278</v>
      </c>
      <c r="H10" s="140" t="s">
        <v>279</v>
      </c>
      <c r="I10" s="140" t="s">
        <v>280</v>
      </c>
      <c r="J10" s="136" t="s">
        <v>119</v>
      </c>
      <c r="K10" s="174" t="s">
        <v>256</v>
      </c>
      <c r="L10" s="174" t="s">
        <v>86</v>
      </c>
      <c r="M10" s="140" t="s">
        <v>266</v>
      </c>
      <c r="N10" s="175">
        <v>24000</v>
      </c>
      <c r="O10" s="176">
        <v>0.01</v>
      </c>
      <c r="P10" s="177">
        <v>3772</v>
      </c>
      <c r="Q10" s="178">
        <v>1847</v>
      </c>
      <c r="R10" s="178">
        <v>9190.5</v>
      </c>
      <c r="S10" s="178">
        <v>9190.5</v>
      </c>
      <c r="T10" s="179"/>
    </row>
    <row r="11" spans="1:21" s="154" customFormat="1" ht="152.25" customHeight="1" thickBot="1">
      <c r="B11" s="487"/>
      <c r="C11" s="478"/>
      <c r="D11" s="485"/>
      <c r="E11" s="143" t="s">
        <v>251</v>
      </c>
      <c r="F11" s="180" t="s">
        <v>281</v>
      </c>
      <c r="G11" s="181" t="s">
        <v>282</v>
      </c>
      <c r="H11" s="181" t="s">
        <v>283</v>
      </c>
      <c r="I11" s="181" t="s">
        <v>284</v>
      </c>
      <c r="J11" s="182" t="s">
        <v>265</v>
      </c>
      <c r="K11" s="181" t="s">
        <v>256</v>
      </c>
      <c r="L11" s="181" t="s">
        <v>30</v>
      </c>
      <c r="M11" s="181" t="s">
        <v>266</v>
      </c>
      <c r="N11" s="183">
        <v>81600</v>
      </c>
      <c r="O11" s="184">
        <v>0.01</v>
      </c>
      <c r="P11" s="185">
        <f>+P10*3.4</f>
        <v>12824.8</v>
      </c>
      <c r="Q11" s="185">
        <f>Q10*3.4</f>
        <v>6279.8</v>
      </c>
      <c r="R11" s="185">
        <f>R10*3.4</f>
        <v>31247.7</v>
      </c>
      <c r="S11" s="185">
        <f>S10*3.4</f>
        <v>31247.7</v>
      </c>
      <c r="T11" s="186" t="s">
        <v>285</v>
      </c>
    </row>
    <row r="12" spans="1:21" s="154" customFormat="1" ht="123.75" customHeight="1" thickTop="1">
      <c r="B12" s="486" t="s">
        <v>267</v>
      </c>
      <c r="C12" s="478"/>
      <c r="D12" s="483" t="s">
        <v>286</v>
      </c>
      <c r="E12" s="187" t="s">
        <v>251</v>
      </c>
      <c r="F12" s="188" t="s">
        <v>281</v>
      </c>
      <c r="G12" s="189" t="s">
        <v>287</v>
      </c>
      <c r="H12" s="190" t="s">
        <v>288</v>
      </c>
      <c r="I12" s="190" t="s">
        <v>289</v>
      </c>
      <c r="J12" s="191" t="s">
        <v>119</v>
      </c>
      <c r="K12" s="190" t="s">
        <v>256</v>
      </c>
      <c r="L12" s="190" t="s">
        <v>120</v>
      </c>
      <c r="M12" s="190" t="s">
        <v>257</v>
      </c>
      <c r="N12" s="192">
        <v>150000000</v>
      </c>
      <c r="O12" s="193">
        <v>0.7</v>
      </c>
      <c r="P12" s="194">
        <f>+N12*10%</f>
        <v>15000000</v>
      </c>
      <c r="Q12" s="195">
        <f>+N12*30%</f>
        <v>45000000</v>
      </c>
      <c r="R12" s="196">
        <f>+N12*30%</f>
        <v>45000000</v>
      </c>
      <c r="S12" s="195">
        <f>+N12*30%</f>
        <v>45000000</v>
      </c>
      <c r="T12" s="197"/>
    </row>
    <row r="13" spans="1:21" ht="84" customHeight="1">
      <c r="B13" s="486"/>
      <c r="C13" s="479"/>
      <c r="D13" s="487"/>
      <c r="E13" s="132" t="s">
        <v>251</v>
      </c>
      <c r="F13" s="166" t="s">
        <v>281</v>
      </c>
      <c r="G13" s="31" t="s">
        <v>290</v>
      </c>
      <c r="H13" s="31" t="s">
        <v>291</v>
      </c>
      <c r="I13" s="31" t="s">
        <v>292</v>
      </c>
      <c r="J13" s="31" t="s">
        <v>265</v>
      </c>
      <c r="K13" s="31" t="s">
        <v>256</v>
      </c>
      <c r="L13" s="31" t="s">
        <v>30</v>
      </c>
      <c r="M13" s="31" t="s">
        <v>257</v>
      </c>
      <c r="N13" s="198">
        <v>550000</v>
      </c>
      <c r="O13" s="84">
        <v>0.3</v>
      </c>
      <c r="P13" s="199">
        <f>+N13*10%</f>
        <v>55000</v>
      </c>
      <c r="Q13" s="200">
        <f>+N13*30%</f>
        <v>165000</v>
      </c>
      <c r="R13" s="47">
        <f>+N13*30%</f>
        <v>165000</v>
      </c>
      <c r="S13" s="200">
        <f>+N13*30%</f>
        <v>165000</v>
      </c>
      <c r="T13" s="201"/>
      <c r="U13" s="154"/>
    </row>
  </sheetData>
  <mergeCells count="9">
    <mergeCell ref="C1:H2"/>
    <mergeCell ref="B5:B7"/>
    <mergeCell ref="B9:B11"/>
    <mergeCell ref="P3:S3"/>
    <mergeCell ref="C5:C13"/>
    <mergeCell ref="D5:D7"/>
    <mergeCell ref="D8:D11"/>
    <mergeCell ref="B12:B13"/>
    <mergeCell ref="D12:D13"/>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F20"/>
  <sheetViews>
    <sheetView workbookViewId="0">
      <selection activeCell="B4" sqref="B4:B16"/>
    </sheetView>
  </sheetViews>
  <sheetFormatPr baseColWidth="10" defaultColWidth="11.42578125" defaultRowHeight="15"/>
  <cols>
    <col min="1" max="1" width="30.85546875" style="64" customWidth="1"/>
    <col min="2" max="2" width="39.140625" style="76" customWidth="1"/>
    <col min="3" max="3" width="31" style="77" customWidth="1"/>
    <col min="4" max="4" width="19.85546875" style="78" customWidth="1"/>
    <col min="5" max="5" width="27.140625" style="78" customWidth="1"/>
    <col min="6" max="6" width="57.28515625" style="77" customWidth="1"/>
    <col min="7" max="7" width="33.5703125" style="78" hidden="1" customWidth="1"/>
    <col min="8" max="8" width="40" style="79" hidden="1" customWidth="1"/>
    <col min="9" max="9" width="20.7109375" style="80" customWidth="1"/>
    <col min="10" max="10" width="17.7109375" style="76" customWidth="1"/>
    <col min="11" max="11" width="16.42578125" style="80" customWidth="1"/>
    <col min="12" max="12" width="24.7109375" style="80" customWidth="1"/>
    <col min="13" max="13" width="26.7109375" style="81" customWidth="1"/>
    <col min="14" max="14" width="28.140625" style="76" customWidth="1"/>
    <col min="15" max="15" width="20.7109375" style="82" customWidth="1"/>
    <col min="16" max="16" width="20.7109375" style="80" customWidth="1"/>
    <col min="17" max="17" width="26.28515625" style="80" customWidth="1"/>
    <col min="18" max="18" width="25.42578125" style="80" customWidth="1"/>
    <col min="19" max="19" width="66" style="2" customWidth="1"/>
    <col min="20" max="115" width="11.42578125" style="65" customWidth="1"/>
    <col min="116" max="116" width="11.42578125" style="61" customWidth="1"/>
    <col min="117" max="16384" width="11.42578125" style="61"/>
  </cols>
  <sheetData>
    <row r="1" spans="1:240" ht="45" customHeight="1" thickBot="1">
      <c r="B1" s="499" t="s">
        <v>450</v>
      </c>
      <c r="C1" s="500"/>
      <c r="D1" s="501"/>
      <c r="E1" s="501"/>
      <c r="F1" s="500"/>
      <c r="G1" s="501"/>
      <c r="H1" s="501"/>
      <c r="I1" s="502"/>
      <c r="J1" s="503"/>
      <c r="K1" s="502"/>
      <c r="L1" s="504"/>
      <c r="M1" s="505"/>
      <c r="N1" s="506"/>
      <c r="O1" s="506"/>
      <c r="P1" s="506"/>
      <c r="Q1" s="506"/>
      <c r="R1" s="506"/>
      <c r="S1" s="507"/>
      <c r="DL1" s="65"/>
      <c r="DM1" s="65"/>
      <c r="DN1" s="65"/>
      <c r="DO1" s="65"/>
      <c r="DP1" s="65"/>
      <c r="DQ1" s="65"/>
      <c r="DR1" s="65"/>
      <c r="DS1" s="65"/>
      <c r="DT1" s="65"/>
      <c r="DU1" s="65"/>
      <c r="DV1" s="65"/>
      <c r="DW1" s="65"/>
      <c r="DX1" s="65"/>
      <c r="DY1" s="65"/>
      <c r="DZ1" s="65"/>
      <c r="EA1" s="65"/>
      <c r="EB1" s="65"/>
      <c r="EC1" s="65"/>
      <c r="ED1" s="65"/>
      <c r="EE1" s="65"/>
      <c r="EF1" s="65"/>
      <c r="EG1" s="65"/>
      <c r="EH1" s="65"/>
      <c r="EI1" s="65"/>
      <c r="EJ1" s="65"/>
      <c r="EK1" s="65"/>
      <c r="EL1" s="65"/>
      <c r="EM1" s="65"/>
      <c r="EN1" s="65"/>
      <c r="EO1" s="65"/>
      <c r="EP1" s="65"/>
      <c r="EQ1" s="65"/>
      <c r="ER1" s="65"/>
      <c r="ES1" s="65"/>
      <c r="ET1" s="65"/>
      <c r="EU1" s="65"/>
      <c r="EV1" s="65"/>
      <c r="EW1" s="65"/>
      <c r="EX1" s="65"/>
      <c r="EY1" s="65"/>
      <c r="EZ1" s="65"/>
      <c r="FA1" s="65"/>
      <c r="FB1" s="65"/>
      <c r="FC1" s="65"/>
      <c r="FD1" s="65"/>
      <c r="FE1" s="65"/>
      <c r="FF1" s="65"/>
      <c r="FG1" s="65"/>
      <c r="FH1" s="65"/>
      <c r="FI1" s="65"/>
      <c r="FJ1" s="65"/>
      <c r="FK1" s="65"/>
      <c r="FL1" s="65"/>
      <c r="FM1" s="65"/>
      <c r="FN1" s="65"/>
      <c r="FO1" s="65"/>
      <c r="FP1" s="65"/>
      <c r="FQ1" s="65"/>
      <c r="FR1" s="65"/>
      <c r="FS1" s="65"/>
      <c r="FT1" s="65"/>
      <c r="FU1" s="65"/>
      <c r="FV1" s="65"/>
      <c r="FW1" s="65"/>
      <c r="FX1" s="65"/>
      <c r="FY1" s="65"/>
      <c r="FZ1" s="65"/>
      <c r="GA1" s="65"/>
      <c r="GB1" s="65"/>
      <c r="GC1" s="65"/>
      <c r="GD1" s="65"/>
      <c r="GE1" s="65"/>
      <c r="GF1" s="65"/>
      <c r="GG1" s="65"/>
      <c r="GH1" s="65"/>
      <c r="GI1" s="65"/>
      <c r="GJ1" s="65"/>
      <c r="GK1" s="65"/>
      <c r="GL1" s="65"/>
      <c r="GM1" s="65"/>
      <c r="GN1" s="65"/>
      <c r="GO1" s="65"/>
      <c r="GP1" s="65"/>
      <c r="GQ1" s="65"/>
      <c r="GR1" s="65"/>
      <c r="GS1" s="65"/>
      <c r="GT1" s="65"/>
      <c r="GU1" s="65"/>
      <c r="GV1" s="65"/>
      <c r="GW1" s="65"/>
      <c r="GX1" s="65"/>
      <c r="GY1" s="65"/>
      <c r="GZ1" s="65"/>
      <c r="HA1" s="65"/>
      <c r="HB1" s="65"/>
      <c r="HC1" s="65"/>
      <c r="HD1" s="65"/>
      <c r="HE1" s="65"/>
      <c r="HF1" s="65"/>
      <c r="HG1" s="65"/>
      <c r="HH1" s="65"/>
      <c r="HI1" s="65"/>
      <c r="HJ1" s="65"/>
      <c r="HK1" s="65"/>
      <c r="HL1" s="65"/>
      <c r="HM1" s="65"/>
      <c r="HN1" s="65"/>
      <c r="HO1" s="65"/>
      <c r="HP1" s="65"/>
      <c r="HQ1" s="65"/>
      <c r="HR1" s="65"/>
      <c r="HS1" s="65"/>
      <c r="HT1" s="65"/>
      <c r="HU1" s="65"/>
      <c r="HV1" s="65"/>
      <c r="HW1" s="65"/>
      <c r="HX1" s="65"/>
      <c r="HY1" s="65"/>
      <c r="HZ1" s="65"/>
      <c r="IA1" s="65"/>
      <c r="IB1" s="65"/>
      <c r="IC1" s="65"/>
      <c r="ID1" s="65"/>
      <c r="IE1" s="65"/>
      <c r="IF1" s="65"/>
    </row>
    <row r="2" spans="1:240" s="64" customFormat="1">
      <c r="A2" s="426" t="s">
        <v>114</v>
      </c>
      <c r="B2" s="425" t="s">
        <v>94</v>
      </c>
      <c r="C2" s="425" t="s">
        <v>95</v>
      </c>
      <c r="D2" s="425" t="s">
        <v>49</v>
      </c>
      <c r="E2" s="425" t="s">
        <v>50</v>
      </c>
      <c r="F2" s="425" t="s">
        <v>51</v>
      </c>
      <c r="G2" s="425" t="s">
        <v>6</v>
      </c>
      <c r="H2" s="425" t="s">
        <v>52</v>
      </c>
      <c r="I2" s="425" t="s">
        <v>53</v>
      </c>
      <c r="J2" s="425" t="s">
        <v>96</v>
      </c>
      <c r="K2" s="425" t="s">
        <v>55</v>
      </c>
      <c r="L2" s="425" t="s">
        <v>56</v>
      </c>
      <c r="M2" s="490" t="s">
        <v>12</v>
      </c>
      <c r="N2" s="425" t="s">
        <v>97</v>
      </c>
      <c r="O2" s="425" t="s">
        <v>98</v>
      </c>
      <c r="P2" s="509"/>
      <c r="Q2" s="509"/>
      <c r="R2" s="509"/>
      <c r="S2" s="429" t="s">
        <v>58</v>
      </c>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c r="ED2" s="66"/>
      <c r="EE2" s="66"/>
      <c r="EF2" s="66"/>
      <c r="EG2" s="66"/>
      <c r="EH2" s="66"/>
      <c r="EI2" s="66"/>
      <c r="EJ2" s="66"/>
      <c r="EK2" s="66"/>
      <c r="EL2" s="66"/>
      <c r="EM2" s="66"/>
      <c r="EN2" s="66"/>
      <c r="EO2" s="66"/>
      <c r="EP2" s="66"/>
      <c r="EQ2" s="66"/>
      <c r="ER2" s="66"/>
      <c r="ES2" s="66"/>
      <c r="ET2" s="66"/>
      <c r="EU2" s="66"/>
      <c r="EV2" s="66"/>
      <c r="EW2" s="66"/>
      <c r="EX2" s="66"/>
      <c r="EY2" s="66"/>
      <c r="EZ2" s="66"/>
      <c r="FA2" s="66"/>
      <c r="FB2" s="66"/>
      <c r="FC2" s="66"/>
      <c r="FD2" s="66"/>
      <c r="FE2" s="66"/>
      <c r="FF2" s="66"/>
      <c r="FG2" s="66"/>
      <c r="FH2" s="66"/>
      <c r="FI2" s="66"/>
      <c r="FJ2" s="66"/>
      <c r="FK2" s="66"/>
      <c r="FL2" s="66"/>
      <c r="FM2" s="66"/>
      <c r="FN2" s="66"/>
      <c r="FO2" s="66"/>
      <c r="FP2" s="66"/>
      <c r="FQ2" s="66"/>
      <c r="FR2" s="66"/>
      <c r="FS2" s="66"/>
      <c r="FT2" s="66"/>
      <c r="FU2" s="66"/>
      <c r="FV2" s="66"/>
      <c r="FW2" s="66"/>
      <c r="FX2" s="66"/>
      <c r="FY2" s="66"/>
      <c r="FZ2" s="66"/>
      <c r="GA2" s="66"/>
      <c r="GB2" s="66"/>
      <c r="GC2" s="66"/>
      <c r="GD2" s="66"/>
      <c r="GE2" s="66"/>
      <c r="GF2" s="66"/>
      <c r="GG2" s="66"/>
      <c r="GH2" s="66"/>
      <c r="GI2" s="66"/>
      <c r="GJ2" s="66"/>
      <c r="GK2" s="66"/>
      <c r="GL2" s="66"/>
      <c r="GM2" s="66"/>
      <c r="GN2" s="66"/>
      <c r="GO2" s="66"/>
      <c r="GP2" s="66"/>
      <c r="GQ2" s="66"/>
      <c r="GR2" s="66"/>
      <c r="GS2" s="66"/>
      <c r="GT2" s="66"/>
      <c r="GU2" s="66"/>
      <c r="GV2" s="66"/>
      <c r="GW2" s="66"/>
      <c r="GX2" s="66"/>
      <c r="GY2" s="66"/>
      <c r="GZ2" s="66"/>
      <c r="HA2" s="66"/>
      <c r="HB2" s="66"/>
      <c r="HC2" s="66"/>
      <c r="HD2" s="66"/>
      <c r="HE2" s="66"/>
      <c r="HF2" s="66"/>
      <c r="HG2" s="66"/>
      <c r="HH2" s="66"/>
      <c r="HI2" s="66"/>
      <c r="HJ2" s="66"/>
      <c r="HK2" s="66"/>
      <c r="HL2" s="66"/>
      <c r="HM2" s="66"/>
      <c r="HN2" s="66"/>
      <c r="HO2" s="66"/>
      <c r="HP2" s="66"/>
      <c r="HQ2" s="66"/>
      <c r="HR2" s="66"/>
      <c r="HS2" s="66"/>
      <c r="HT2" s="66"/>
      <c r="HU2" s="66"/>
      <c r="HV2" s="66"/>
      <c r="HW2" s="66"/>
      <c r="HX2" s="66"/>
      <c r="HY2" s="66"/>
      <c r="HZ2" s="66"/>
      <c r="IA2" s="66"/>
      <c r="IB2" s="66"/>
      <c r="IC2" s="66"/>
      <c r="ID2" s="66"/>
      <c r="IE2" s="66"/>
      <c r="IF2" s="66"/>
    </row>
    <row r="3" spans="1:240" s="64" customFormat="1" ht="15.75">
      <c r="A3" s="508"/>
      <c r="B3" s="492"/>
      <c r="C3" s="492"/>
      <c r="D3" s="492"/>
      <c r="E3" s="492"/>
      <c r="F3" s="492"/>
      <c r="G3" s="492"/>
      <c r="H3" s="492"/>
      <c r="I3" s="492"/>
      <c r="J3" s="492"/>
      <c r="K3" s="492"/>
      <c r="L3" s="492"/>
      <c r="M3" s="491"/>
      <c r="N3" s="492"/>
      <c r="O3" s="3" t="s">
        <v>16</v>
      </c>
      <c r="P3" s="3" t="s">
        <v>17</v>
      </c>
      <c r="Q3" s="3" t="s">
        <v>18</v>
      </c>
      <c r="R3" s="3" t="s">
        <v>19</v>
      </c>
      <c r="S3" s="510"/>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66"/>
      <c r="DK3" s="66"/>
      <c r="DL3" s="66"/>
      <c r="DM3" s="66"/>
      <c r="DN3" s="66"/>
      <c r="DO3" s="66"/>
      <c r="DP3" s="66"/>
      <c r="DQ3" s="66"/>
      <c r="DR3" s="66"/>
      <c r="DS3" s="66"/>
      <c r="DT3" s="66"/>
      <c r="DU3" s="66"/>
      <c r="DV3" s="66"/>
      <c r="DW3" s="66"/>
      <c r="DX3" s="66"/>
      <c r="DY3" s="66"/>
      <c r="DZ3" s="66"/>
      <c r="EA3" s="66"/>
      <c r="EB3" s="66"/>
      <c r="EC3" s="66"/>
      <c r="ED3" s="66"/>
      <c r="EE3" s="66"/>
      <c r="EF3" s="66"/>
      <c r="EG3" s="66"/>
      <c r="EH3" s="66"/>
      <c r="EI3" s="66"/>
      <c r="EJ3" s="66"/>
      <c r="EK3" s="66"/>
      <c r="EL3" s="66"/>
      <c r="EM3" s="66"/>
      <c r="EN3" s="66"/>
      <c r="EO3" s="66"/>
      <c r="EP3" s="66"/>
      <c r="EQ3" s="66"/>
      <c r="ER3" s="66"/>
      <c r="ES3" s="66"/>
      <c r="ET3" s="66"/>
      <c r="EU3" s="66"/>
      <c r="EV3" s="66"/>
      <c r="EW3" s="66"/>
      <c r="EX3" s="66"/>
      <c r="EY3" s="66"/>
      <c r="EZ3" s="66"/>
      <c r="FA3" s="66"/>
      <c r="FB3" s="66"/>
      <c r="FC3" s="66"/>
      <c r="FD3" s="66"/>
      <c r="FE3" s="66"/>
      <c r="FF3" s="66"/>
      <c r="FG3" s="66"/>
      <c r="FH3" s="66"/>
      <c r="FI3" s="66"/>
      <c r="FJ3" s="66"/>
      <c r="FK3" s="66"/>
      <c r="FL3" s="66"/>
      <c r="FM3" s="66"/>
      <c r="FN3" s="66"/>
      <c r="FO3" s="66"/>
      <c r="FP3" s="66"/>
      <c r="FQ3" s="66"/>
      <c r="FR3" s="66"/>
      <c r="FS3" s="66"/>
      <c r="FT3" s="66"/>
      <c r="FU3" s="66"/>
      <c r="FV3" s="66"/>
      <c r="FW3" s="66"/>
      <c r="FX3" s="66"/>
      <c r="FY3" s="66"/>
      <c r="FZ3" s="66"/>
      <c r="GA3" s="66"/>
      <c r="GB3" s="66"/>
      <c r="GC3" s="66"/>
      <c r="GD3" s="66"/>
      <c r="GE3" s="66"/>
      <c r="GF3" s="66"/>
      <c r="GG3" s="66"/>
      <c r="GH3" s="66"/>
      <c r="GI3" s="66"/>
      <c r="GJ3" s="66"/>
      <c r="GK3" s="66"/>
      <c r="GL3" s="66"/>
      <c r="GM3" s="66"/>
      <c r="GN3" s="66"/>
      <c r="GO3" s="66"/>
      <c r="GP3" s="66"/>
      <c r="GQ3" s="66"/>
      <c r="GR3" s="66"/>
      <c r="GS3" s="66"/>
      <c r="GT3" s="66"/>
      <c r="GU3" s="66"/>
      <c r="GV3" s="66"/>
      <c r="GW3" s="66"/>
      <c r="GX3" s="66"/>
      <c r="GY3" s="66"/>
      <c r="GZ3" s="66"/>
      <c r="HA3" s="66"/>
      <c r="HB3" s="66"/>
      <c r="HC3" s="66"/>
      <c r="HD3" s="66"/>
      <c r="HE3" s="66"/>
      <c r="HF3" s="66"/>
      <c r="HG3" s="66"/>
      <c r="HH3" s="66"/>
      <c r="HI3" s="66"/>
      <c r="HJ3" s="66"/>
      <c r="HK3" s="66"/>
      <c r="HL3" s="66"/>
      <c r="HM3" s="66"/>
      <c r="HN3" s="66"/>
      <c r="HO3" s="66"/>
      <c r="HP3" s="66"/>
      <c r="HQ3" s="66"/>
      <c r="HR3" s="66"/>
      <c r="HS3" s="66"/>
      <c r="HT3" s="66"/>
      <c r="HU3" s="66"/>
      <c r="HV3" s="66"/>
      <c r="HW3" s="66"/>
      <c r="HX3" s="66"/>
      <c r="HY3" s="66"/>
      <c r="HZ3" s="66"/>
      <c r="IA3" s="66"/>
      <c r="IB3" s="66"/>
      <c r="IC3" s="66"/>
      <c r="ID3" s="66"/>
      <c r="IE3" s="66"/>
      <c r="IF3" s="66"/>
    </row>
    <row r="4" spans="1:240" ht="60">
      <c r="A4" s="581" t="s">
        <v>466</v>
      </c>
      <c r="B4" s="576" t="s">
        <v>463</v>
      </c>
      <c r="C4" s="496" t="s">
        <v>127</v>
      </c>
      <c r="D4" s="493" t="s">
        <v>163</v>
      </c>
      <c r="E4" s="493" t="s">
        <v>164</v>
      </c>
      <c r="F4" s="67" t="s">
        <v>121</v>
      </c>
      <c r="G4" s="57" t="s">
        <v>122</v>
      </c>
      <c r="H4" s="83" t="s">
        <v>128</v>
      </c>
      <c r="I4" s="68" t="s">
        <v>119</v>
      </c>
      <c r="J4" s="29" t="s">
        <v>29</v>
      </c>
      <c r="K4" s="68" t="s">
        <v>120</v>
      </c>
      <c r="L4" s="73" t="s">
        <v>129</v>
      </c>
      <c r="M4" s="75">
        <v>0.9</v>
      </c>
      <c r="N4" s="390">
        <v>0.34</v>
      </c>
      <c r="O4" s="29">
        <v>0</v>
      </c>
      <c r="P4" s="29">
        <v>0</v>
      </c>
      <c r="Q4" s="74">
        <v>0</v>
      </c>
      <c r="R4" s="84">
        <v>0.9</v>
      </c>
      <c r="S4" s="497" t="s">
        <v>130</v>
      </c>
    </row>
    <row r="5" spans="1:240" ht="48">
      <c r="A5" s="582"/>
      <c r="B5" s="577"/>
      <c r="C5" s="496"/>
      <c r="D5" s="493"/>
      <c r="E5" s="493"/>
      <c r="F5" s="67" t="s">
        <v>123</v>
      </c>
      <c r="G5" s="57" t="s">
        <v>124</v>
      </c>
      <c r="H5" s="83" t="s">
        <v>131</v>
      </c>
      <c r="I5" s="74" t="s">
        <v>28</v>
      </c>
      <c r="J5" s="29" t="s">
        <v>29</v>
      </c>
      <c r="K5" s="74" t="s">
        <v>30</v>
      </c>
      <c r="L5" s="73" t="s">
        <v>129</v>
      </c>
      <c r="M5" s="75">
        <v>1</v>
      </c>
      <c r="N5" s="85">
        <v>0.125</v>
      </c>
      <c r="O5" s="29">
        <v>0</v>
      </c>
      <c r="P5" s="29">
        <v>0</v>
      </c>
      <c r="Q5" s="74">
        <v>0</v>
      </c>
      <c r="R5" s="84">
        <v>1</v>
      </c>
      <c r="S5" s="497"/>
    </row>
    <row r="6" spans="1:240" ht="60">
      <c r="A6" s="582"/>
      <c r="B6" s="577"/>
      <c r="C6" s="496"/>
      <c r="D6" s="493"/>
      <c r="E6" s="493"/>
      <c r="F6" s="67" t="s">
        <v>125</v>
      </c>
      <c r="G6" s="57" t="s">
        <v>126</v>
      </c>
      <c r="H6" s="83" t="s">
        <v>132</v>
      </c>
      <c r="I6" s="74" t="s">
        <v>28</v>
      </c>
      <c r="J6" s="29" t="s">
        <v>29</v>
      </c>
      <c r="K6" s="74" t="s">
        <v>30</v>
      </c>
      <c r="L6" s="73" t="s">
        <v>133</v>
      </c>
      <c r="M6" s="75">
        <v>0.05</v>
      </c>
      <c r="N6" s="85">
        <v>0.16</v>
      </c>
      <c r="O6" s="29">
        <v>0</v>
      </c>
      <c r="P6" s="29">
        <v>0</v>
      </c>
      <c r="Q6" s="74">
        <v>0</v>
      </c>
      <c r="R6" s="84">
        <v>0.05</v>
      </c>
      <c r="S6" s="497"/>
    </row>
    <row r="7" spans="1:240" s="69" customFormat="1" ht="60">
      <c r="A7" s="581" t="s">
        <v>468</v>
      </c>
      <c r="B7" s="577"/>
      <c r="C7" s="496"/>
      <c r="D7" s="493"/>
      <c r="E7" s="493" t="s">
        <v>165</v>
      </c>
      <c r="F7" s="67" t="s">
        <v>134</v>
      </c>
      <c r="G7" s="68" t="s">
        <v>117</v>
      </c>
      <c r="H7" s="86" t="s">
        <v>135</v>
      </c>
      <c r="I7" s="68" t="s">
        <v>28</v>
      </c>
      <c r="J7" s="29" t="s">
        <v>29</v>
      </c>
      <c r="K7" s="68" t="s">
        <v>30</v>
      </c>
      <c r="L7" s="73" t="s">
        <v>136</v>
      </c>
      <c r="M7" s="87">
        <v>65</v>
      </c>
      <c r="N7" s="85">
        <v>0.125</v>
      </c>
      <c r="O7" s="88">
        <v>10</v>
      </c>
      <c r="P7" s="88">
        <v>20</v>
      </c>
      <c r="Q7" s="88">
        <v>20</v>
      </c>
      <c r="R7" s="88">
        <v>15</v>
      </c>
      <c r="S7" s="395"/>
      <c r="T7" s="52"/>
      <c r="U7" s="52"/>
      <c r="V7" s="52"/>
      <c r="W7" s="52"/>
      <c r="X7" s="52"/>
      <c r="Y7" s="52"/>
      <c r="Z7" s="52"/>
      <c r="AA7" s="52"/>
      <c r="AB7" s="52"/>
      <c r="AC7" s="52"/>
      <c r="AD7" s="52"/>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2"/>
      <c r="BL7" s="52"/>
      <c r="BM7" s="52"/>
      <c r="BN7" s="52"/>
      <c r="BO7" s="52"/>
      <c r="BP7" s="52"/>
      <c r="BQ7" s="52"/>
      <c r="BR7" s="52"/>
      <c r="BS7" s="52"/>
      <c r="BT7" s="52"/>
      <c r="BU7" s="52"/>
      <c r="BV7" s="52"/>
      <c r="BW7" s="52"/>
      <c r="BX7" s="52"/>
      <c r="BY7" s="52"/>
      <c r="BZ7" s="52"/>
      <c r="CA7" s="52"/>
      <c r="CB7" s="52"/>
      <c r="CC7" s="52"/>
      <c r="CD7" s="52"/>
      <c r="CE7" s="52"/>
      <c r="CF7" s="52"/>
      <c r="CG7" s="52"/>
      <c r="CH7" s="52"/>
      <c r="CI7" s="52"/>
      <c r="CJ7" s="52"/>
      <c r="CK7" s="52"/>
      <c r="CL7" s="52"/>
      <c r="CM7" s="52"/>
      <c r="CN7" s="52"/>
      <c r="CO7" s="52"/>
      <c r="CP7" s="52"/>
      <c r="CQ7" s="52"/>
      <c r="CR7" s="52"/>
      <c r="CS7" s="52"/>
      <c r="CT7" s="52"/>
      <c r="CU7" s="52"/>
      <c r="CV7" s="52"/>
      <c r="CW7" s="52"/>
      <c r="CX7" s="52"/>
      <c r="CY7" s="52"/>
      <c r="CZ7" s="52"/>
      <c r="DA7" s="52"/>
      <c r="DB7" s="52"/>
      <c r="DC7" s="52"/>
      <c r="DD7" s="52"/>
      <c r="DE7" s="52"/>
      <c r="DF7" s="52"/>
      <c r="DG7" s="52"/>
      <c r="DH7" s="52"/>
      <c r="DI7" s="52"/>
      <c r="DJ7" s="52"/>
      <c r="DK7" s="52"/>
    </row>
    <row r="8" spans="1:240" s="69" customFormat="1" ht="63">
      <c r="A8" s="582"/>
      <c r="B8" s="577"/>
      <c r="C8" s="496"/>
      <c r="D8" s="493"/>
      <c r="E8" s="493"/>
      <c r="F8" s="67" t="s">
        <v>137</v>
      </c>
      <c r="G8" s="68" t="s">
        <v>117</v>
      </c>
      <c r="H8" s="86" t="s">
        <v>138</v>
      </c>
      <c r="I8" s="68" t="s">
        <v>28</v>
      </c>
      <c r="J8" s="29" t="s">
        <v>29</v>
      </c>
      <c r="K8" s="68" t="s">
        <v>30</v>
      </c>
      <c r="L8" s="73" t="s">
        <v>136</v>
      </c>
      <c r="M8" s="87">
        <v>60</v>
      </c>
      <c r="N8" s="85">
        <v>0.125</v>
      </c>
      <c r="O8" s="88">
        <v>12</v>
      </c>
      <c r="P8" s="88">
        <v>12</v>
      </c>
      <c r="Q8" s="88">
        <v>16</v>
      </c>
      <c r="R8" s="88">
        <v>16</v>
      </c>
      <c r="S8" s="395"/>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c r="CD8" s="52"/>
      <c r="CE8" s="52"/>
      <c r="CF8" s="52"/>
      <c r="CG8" s="52"/>
      <c r="CH8" s="52"/>
      <c r="CI8" s="52"/>
      <c r="CJ8" s="52"/>
      <c r="CK8" s="52"/>
      <c r="CL8" s="52"/>
      <c r="CM8" s="52"/>
      <c r="CN8" s="52"/>
      <c r="CO8" s="52"/>
      <c r="CP8" s="52"/>
      <c r="CQ8" s="52"/>
      <c r="CR8" s="52"/>
      <c r="CS8" s="52"/>
      <c r="CT8" s="52"/>
      <c r="CU8" s="52"/>
      <c r="CV8" s="52"/>
      <c r="CW8" s="52"/>
      <c r="CX8" s="52"/>
      <c r="CY8" s="52"/>
      <c r="CZ8" s="52"/>
      <c r="DA8" s="52"/>
      <c r="DB8" s="52"/>
      <c r="DC8" s="52"/>
      <c r="DD8" s="52"/>
      <c r="DE8" s="52"/>
      <c r="DF8" s="52"/>
      <c r="DG8" s="52"/>
      <c r="DH8" s="52"/>
      <c r="DI8" s="52"/>
      <c r="DJ8" s="52"/>
      <c r="DK8" s="52"/>
    </row>
    <row r="9" spans="1:240" s="71" customFormat="1" ht="60">
      <c r="A9" s="582"/>
      <c r="B9" s="577"/>
      <c r="C9" s="496"/>
      <c r="D9" s="493"/>
      <c r="E9" s="493"/>
      <c r="F9" s="67" t="s">
        <v>139</v>
      </c>
      <c r="G9" s="68" t="s">
        <v>117</v>
      </c>
      <c r="H9" s="86" t="s">
        <v>140</v>
      </c>
      <c r="I9" s="68" t="s">
        <v>28</v>
      </c>
      <c r="J9" s="29" t="s">
        <v>29</v>
      </c>
      <c r="K9" s="68" t="s">
        <v>30</v>
      </c>
      <c r="L9" s="73" t="s">
        <v>136</v>
      </c>
      <c r="M9" s="87">
        <v>48</v>
      </c>
      <c r="N9" s="85">
        <v>0.125</v>
      </c>
      <c r="O9" s="392">
        <f>10+5</f>
        <v>15</v>
      </c>
      <c r="P9" s="392">
        <f>5+7</f>
        <v>12</v>
      </c>
      <c r="Q9" s="392">
        <f>5+7</f>
        <v>12</v>
      </c>
      <c r="R9" s="392">
        <f>7+2</f>
        <v>9</v>
      </c>
      <c r="S9" s="396"/>
    </row>
    <row r="10" spans="1:240" ht="75">
      <c r="A10" s="581" t="s">
        <v>465</v>
      </c>
      <c r="B10" s="577"/>
      <c r="C10" s="496" t="s">
        <v>141</v>
      </c>
      <c r="D10" s="493" t="s">
        <v>163</v>
      </c>
      <c r="E10" s="495" t="s">
        <v>164</v>
      </c>
      <c r="F10" s="67" t="s">
        <v>142</v>
      </c>
      <c r="G10" s="67" t="s">
        <v>115</v>
      </c>
      <c r="H10" s="83" t="s">
        <v>143</v>
      </c>
      <c r="I10" s="68" t="s">
        <v>28</v>
      </c>
      <c r="J10" s="29" t="s">
        <v>29</v>
      </c>
      <c r="K10" s="68" t="s">
        <v>30</v>
      </c>
      <c r="L10" s="393" t="s">
        <v>144</v>
      </c>
      <c r="M10" s="92">
        <v>3</v>
      </c>
      <c r="N10" s="93">
        <v>0.16500000000000001</v>
      </c>
      <c r="O10" s="88">
        <v>1</v>
      </c>
      <c r="P10" s="88">
        <v>1</v>
      </c>
      <c r="Q10" s="88">
        <v>1</v>
      </c>
      <c r="R10" s="88">
        <v>0</v>
      </c>
      <c r="S10" s="97" t="s">
        <v>145</v>
      </c>
    </row>
    <row r="11" spans="1:240" ht="72">
      <c r="A11" s="583"/>
      <c r="B11" s="577"/>
      <c r="C11" s="496"/>
      <c r="D11" s="493"/>
      <c r="E11" s="495"/>
      <c r="F11" s="67" t="s">
        <v>146</v>
      </c>
      <c r="G11" s="68" t="s">
        <v>115</v>
      </c>
      <c r="H11" s="83" t="s">
        <v>147</v>
      </c>
      <c r="I11" s="68" t="s">
        <v>28</v>
      </c>
      <c r="J11" s="29" t="s">
        <v>29</v>
      </c>
      <c r="K11" s="68" t="s">
        <v>30</v>
      </c>
      <c r="L11" s="73" t="s">
        <v>144</v>
      </c>
      <c r="M11" s="92">
        <v>5</v>
      </c>
      <c r="N11" s="93">
        <v>0.16500000000000001</v>
      </c>
      <c r="O11" s="88">
        <v>0</v>
      </c>
      <c r="P11" s="88">
        <v>2</v>
      </c>
      <c r="Q11" s="88">
        <v>2</v>
      </c>
      <c r="R11" s="88">
        <v>1</v>
      </c>
      <c r="S11" s="97" t="s">
        <v>148</v>
      </c>
    </row>
    <row r="12" spans="1:240" ht="60">
      <c r="A12" s="585" t="s">
        <v>466</v>
      </c>
      <c r="B12" s="577"/>
      <c r="C12" s="496"/>
      <c r="D12" s="493"/>
      <c r="E12" s="68" t="s">
        <v>164</v>
      </c>
      <c r="F12" s="31" t="s">
        <v>149</v>
      </c>
      <c r="G12" s="57" t="s">
        <v>118</v>
      </c>
      <c r="H12" s="83" t="s">
        <v>150</v>
      </c>
      <c r="I12" s="68" t="s">
        <v>119</v>
      </c>
      <c r="J12" s="29" t="s">
        <v>29</v>
      </c>
      <c r="K12" s="68" t="s">
        <v>120</v>
      </c>
      <c r="L12" s="73" t="s">
        <v>129</v>
      </c>
      <c r="M12" s="95">
        <v>25</v>
      </c>
      <c r="N12" s="85">
        <v>0.34</v>
      </c>
      <c r="O12" s="74">
        <v>0</v>
      </c>
      <c r="P12" s="29">
        <v>15</v>
      </c>
      <c r="Q12" s="29">
        <v>10</v>
      </c>
      <c r="R12" s="96">
        <v>0</v>
      </c>
      <c r="S12" s="397"/>
    </row>
    <row r="13" spans="1:240" s="69" customFormat="1" ht="60">
      <c r="A13" s="586"/>
      <c r="B13" s="577"/>
      <c r="C13" s="496"/>
      <c r="D13" s="493"/>
      <c r="E13" s="29" t="s">
        <v>166</v>
      </c>
      <c r="F13" s="67" t="s">
        <v>151</v>
      </c>
      <c r="G13" s="68" t="s">
        <v>116</v>
      </c>
      <c r="H13" s="83" t="s">
        <v>152</v>
      </c>
      <c r="I13" s="68" t="s">
        <v>28</v>
      </c>
      <c r="J13" s="29" t="s">
        <v>29</v>
      </c>
      <c r="K13" s="68" t="s">
        <v>30</v>
      </c>
      <c r="L13" s="73" t="s">
        <v>153</v>
      </c>
      <c r="M13" s="92">
        <v>30</v>
      </c>
      <c r="N13" s="93">
        <v>0.33</v>
      </c>
      <c r="O13" s="88">
        <v>5</v>
      </c>
      <c r="P13" s="88">
        <v>15</v>
      </c>
      <c r="Q13" s="88">
        <v>10</v>
      </c>
      <c r="R13" s="88">
        <v>0</v>
      </c>
      <c r="S13" s="397"/>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c r="CB13" s="52"/>
      <c r="CC13" s="52"/>
      <c r="CD13" s="52"/>
      <c r="CE13" s="52"/>
      <c r="CF13" s="52"/>
      <c r="CG13" s="52"/>
      <c r="CH13" s="52"/>
      <c r="CI13" s="52"/>
      <c r="CJ13" s="52"/>
      <c r="CK13" s="52"/>
      <c r="CL13" s="52"/>
      <c r="CM13" s="52"/>
      <c r="CN13" s="52"/>
      <c r="CO13" s="52"/>
      <c r="CP13" s="52"/>
      <c r="CQ13" s="52"/>
      <c r="CR13" s="52"/>
      <c r="CS13" s="52"/>
      <c r="CT13" s="52"/>
      <c r="CU13" s="52"/>
      <c r="CV13" s="52"/>
      <c r="CW13" s="52"/>
      <c r="CX13" s="52"/>
      <c r="CY13" s="52"/>
      <c r="CZ13" s="52"/>
      <c r="DA13" s="52"/>
      <c r="DB13" s="52"/>
      <c r="DC13" s="52"/>
      <c r="DD13" s="52"/>
      <c r="DE13" s="52"/>
      <c r="DF13" s="52"/>
      <c r="DG13" s="52"/>
      <c r="DH13" s="52"/>
      <c r="DI13" s="52"/>
      <c r="DJ13" s="52"/>
      <c r="DK13" s="52"/>
    </row>
    <row r="14" spans="1:240" s="72" customFormat="1" ht="60">
      <c r="A14" s="581" t="s">
        <v>467</v>
      </c>
      <c r="B14" s="577"/>
      <c r="C14" s="496" t="s">
        <v>154</v>
      </c>
      <c r="D14" s="493" t="s">
        <v>163</v>
      </c>
      <c r="E14" s="493" t="s">
        <v>164</v>
      </c>
      <c r="F14" s="67" t="s">
        <v>155</v>
      </c>
      <c r="G14" s="73" t="s">
        <v>118</v>
      </c>
      <c r="H14" s="83" t="s">
        <v>156</v>
      </c>
      <c r="I14" s="68" t="s">
        <v>119</v>
      </c>
      <c r="J14" s="29" t="s">
        <v>29</v>
      </c>
      <c r="K14" s="68" t="s">
        <v>120</v>
      </c>
      <c r="L14" s="73" t="s">
        <v>157</v>
      </c>
      <c r="M14" s="394">
        <v>10</v>
      </c>
      <c r="N14" s="93">
        <v>0.34</v>
      </c>
      <c r="O14" s="73">
        <v>0</v>
      </c>
      <c r="P14" s="29">
        <v>5</v>
      </c>
      <c r="Q14" s="29">
        <v>5</v>
      </c>
      <c r="R14" s="88">
        <v>0</v>
      </c>
      <c r="S14" s="395"/>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c r="CA14" s="71"/>
      <c r="CB14" s="71"/>
      <c r="CC14" s="71"/>
      <c r="CD14" s="71"/>
      <c r="CE14" s="71"/>
      <c r="CF14" s="71"/>
      <c r="CG14" s="71"/>
      <c r="CH14" s="71"/>
      <c r="CI14" s="71"/>
      <c r="CJ14" s="71"/>
      <c r="CK14" s="71"/>
      <c r="CL14" s="71"/>
      <c r="CM14" s="71"/>
      <c r="CN14" s="71"/>
      <c r="CO14" s="71"/>
      <c r="CP14" s="71"/>
      <c r="CQ14" s="71"/>
      <c r="CR14" s="71"/>
      <c r="CS14" s="71"/>
      <c r="CT14" s="71"/>
      <c r="CU14" s="71"/>
      <c r="CV14" s="71"/>
      <c r="CW14" s="71"/>
      <c r="CX14" s="71"/>
      <c r="CY14" s="71"/>
      <c r="CZ14" s="71"/>
      <c r="DA14" s="71"/>
      <c r="DB14" s="71"/>
      <c r="DC14" s="71"/>
      <c r="DD14" s="71"/>
      <c r="DE14" s="71"/>
      <c r="DF14" s="71"/>
      <c r="DG14" s="71"/>
      <c r="DH14" s="71"/>
      <c r="DI14" s="71"/>
      <c r="DJ14" s="71"/>
      <c r="DK14" s="71"/>
    </row>
    <row r="15" spans="1:240" s="72" customFormat="1" ht="48">
      <c r="A15" s="582"/>
      <c r="B15" s="577"/>
      <c r="C15" s="496"/>
      <c r="D15" s="493"/>
      <c r="E15" s="493"/>
      <c r="F15" s="67" t="s">
        <v>158</v>
      </c>
      <c r="G15" s="68" t="s">
        <v>115</v>
      </c>
      <c r="H15" s="83" t="s">
        <v>159</v>
      </c>
      <c r="I15" s="68" t="s">
        <v>28</v>
      </c>
      <c r="J15" s="29" t="s">
        <v>29</v>
      </c>
      <c r="K15" s="68" t="s">
        <v>30</v>
      </c>
      <c r="L15" s="73" t="s">
        <v>153</v>
      </c>
      <c r="M15" s="92">
        <v>7</v>
      </c>
      <c r="N15" s="93">
        <v>0.33</v>
      </c>
      <c r="O15" s="57">
        <v>1</v>
      </c>
      <c r="P15" s="57">
        <v>2</v>
      </c>
      <c r="Q15" s="57">
        <v>2</v>
      </c>
      <c r="R15" s="57">
        <v>2</v>
      </c>
      <c r="S15" s="97" t="s">
        <v>160</v>
      </c>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c r="CA15" s="71"/>
      <c r="CB15" s="71"/>
      <c r="CC15" s="71"/>
      <c r="CD15" s="71"/>
      <c r="CE15" s="71"/>
      <c r="CF15" s="71"/>
      <c r="CG15" s="71"/>
      <c r="CH15" s="71"/>
      <c r="CI15" s="71"/>
      <c r="CJ15" s="71"/>
      <c r="CK15" s="71"/>
      <c r="CL15" s="71"/>
      <c r="CM15" s="71"/>
      <c r="CN15" s="71"/>
      <c r="CO15" s="71"/>
      <c r="CP15" s="71"/>
      <c r="CQ15" s="71"/>
      <c r="CR15" s="71"/>
      <c r="CS15" s="71"/>
      <c r="CT15" s="71"/>
      <c r="CU15" s="71"/>
      <c r="CV15" s="71"/>
      <c r="CW15" s="71"/>
      <c r="CX15" s="71"/>
      <c r="CY15" s="71"/>
      <c r="CZ15" s="71"/>
      <c r="DA15" s="71"/>
      <c r="DB15" s="71"/>
      <c r="DC15" s="71"/>
      <c r="DD15" s="71"/>
      <c r="DE15" s="71"/>
      <c r="DF15" s="71"/>
      <c r="DG15" s="71"/>
      <c r="DH15" s="71"/>
      <c r="DI15" s="71"/>
      <c r="DJ15" s="71"/>
      <c r="DK15" s="71"/>
    </row>
    <row r="16" spans="1:240" s="70" customFormat="1" ht="60.75" thickBot="1">
      <c r="A16" s="584"/>
      <c r="B16" s="578"/>
      <c r="C16" s="498"/>
      <c r="D16" s="494"/>
      <c r="E16" s="494"/>
      <c r="F16" s="99" t="s">
        <v>161</v>
      </c>
      <c r="G16" s="100" t="s">
        <v>116</v>
      </c>
      <c r="H16" s="101" t="s">
        <v>162</v>
      </c>
      <c r="I16" s="100" t="s">
        <v>28</v>
      </c>
      <c r="J16" s="98" t="s">
        <v>29</v>
      </c>
      <c r="K16" s="100" t="s">
        <v>30</v>
      </c>
      <c r="L16" s="102" t="s">
        <v>153</v>
      </c>
      <c r="M16" s="103">
        <v>15</v>
      </c>
      <c r="N16" s="104">
        <v>0.33</v>
      </c>
      <c r="O16" s="398">
        <v>5</v>
      </c>
      <c r="P16" s="398">
        <v>5</v>
      </c>
      <c r="Q16" s="398">
        <v>5</v>
      </c>
      <c r="R16" s="398">
        <v>0</v>
      </c>
      <c r="S16" s="399"/>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c r="CD16" s="52"/>
      <c r="CE16" s="52"/>
      <c r="CF16" s="52"/>
      <c r="CG16" s="52"/>
      <c r="CH16" s="52"/>
      <c r="CI16" s="52"/>
      <c r="CJ16" s="52"/>
      <c r="CK16" s="52"/>
      <c r="CL16" s="52"/>
      <c r="CM16" s="52"/>
      <c r="CN16" s="52"/>
      <c r="CO16" s="52"/>
      <c r="CP16" s="52"/>
      <c r="CQ16" s="52"/>
      <c r="CR16" s="52"/>
      <c r="CS16" s="52"/>
      <c r="CT16" s="52"/>
      <c r="CU16" s="52"/>
      <c r="CV16" s="52"/>
      <c r="CW16" s="52"/>
      <c r="CX16" s="52"/>
      <c r="CY16" s="52"/>
      <c r="CZ16" s="52"/>
      <c r="DA16" s="52"/>
      <c r="DB16" s="52"/>
      <c r="DC16" s="52"/>
      <c r="DD16" s="52"/>
      <c r="DE16" s="52"/>
      <c r="DF16" s="52"/>
      <c r="DG16" s="52"/>
      <c r="DH16" s="52"/>
      <c r="DI16" s="52"/>
      <c r="DJ16" s="52"/>
      <c r="DK16" s="52"/>
    </row>
    <row r="17" spans="4:19">
      <c r="S17" s="80"/>
    </row>
    <row r="18" spans="4:19">
      <c r="S18" s="80"/>
    </row>
    <row r="19" spans="4:19">
      <c r="D19" s="61"/>
      <c r="E19" s="61"/>
      <c r="F19" s="61"/>
      <c r="G19" s="61"/>
      <c r="H19" s="61"/>
      <c r="I19" s="61"/>
      <c r="J19" s="61"/>
      <c r="K19" s="61"/>
      <c r="L19" s="61"/>
      <c r="M19" s="61"/>
      <c r="N19" s="61"/>
      <c r="O19" s="61"/>
      <c r="P19" s="61"/>
      <c r="Q19" s="61"/>
      <c r="R19" s="61"/>
      <c r="S19" s="61"/>
    </row>
    <row r="20" spans="4:19">
      <c r="D20" s="61"/>
      <c r="E20" s="61"/>
      <c r="F20" s="61"/>
      <c r="G20" s="61"/>
      <c r="H20" s="61"/>
      <c r="I20" s="61"/>
      <c r="J20" s="61"/>
      <c r="K20" s="61"/>
      <c r="L20" s="61"/>
      <c r="M20" s="61"/>
      <c r="N20" s="61"/>
      <c r="O20" s="61"/>
      <c r="P20" s="61"/>
      <c r="Q20" s="61"/>
      <c r="R20" s="61"/>
      <c r="S20" s="61"/>
    </row>
  </sheetData>
  <mergeCells count="35">
    <mergeCell ref="B1:L1"/>
    <mergeCell ref="M1:S1"/>
    <mergeCell ref="A2:A3"/>
    <mergeCell ref="B2:B3"/>
    <mergeCell ref="C2:C3"/>
    <mergeCell ref="D2:D3"/>
    <mergeCell ref="E2:E3"/>
    <mergeCell ref="F2:F3"/>
    <mergeCell ref="G2:G3"/>
    <mergeCell ref="H2:H3"/>
    <mergeCell ref="O2:R2"/>
    <mergeCell ref="S2:S3"/>
    <mergeCell ref="I2:I3"/>
    <mergeCell ref="J2:J3"/>
    <mergeCell ref="K2:K3"/>
    <mergeCell ref="L2:L3"/>
    <mergeCell ref="C4:C9"/>
    <mergeCell ref="S4:S6"/>
    <mergeCell ref="C10:C13"/>
    <mergeCell ref="C14:C16"/>
    <mergeCell ref="B4:B16"/>
    <mergeCell ref="A7:A9"/>
    <mergeCell ref="A4:A6"/>
    <mergeCell ref="A10:A11"/>
    <mergeCell ref="A14:A16"/>
    <mergeCell ref="A12:A13"/>
    <mergeCell ref="M2:M3"/>
    <mergeCell ref="N2:N3"/>
    <mergeCell ref="D4:D9"/>
    <mergeCell ref="D14:D16"/>
    <mergeCell ref="D10:D13"/>
    <mergeCell ref="E4:E6"/>
    <mergeCell ref="E7:E9"/>
    <mergeCell ref="E10:E11"/>
    <mergeCell ref="E14:E16"/>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G13"/>
  <sheetViews>
    <sheetView topLeftCell="A7" zoomScaleNormal="100" workbookViewId="0">
      <selection activeCell="A4" sqref="A4:B12"/>
    </sheetView>
  </sheetViews>
  <sheetFormatPr baseColWidth="10" defaultColWidth="11.42578125" defaultRowHeight="15"/>
  <cols>
    <col min="1" max="1" width="30.85546875" style="61" customWidth="1"/>
    <col min="2" max="2" width="46.140625" style="76" customWidth="1"/>
    <col min="3" max="3" width="42.7109375" style="77" customWidth="1"/>
    <col min="4" max="4" width="27.7109375" style="78" customWidth="1"/>
    <col min="5" max="5" width="27.140625" style="78" customWidth="1"/>
    <col min="6" max="6" width="44" style="77" customWidth="1"/>
    <col min="7" max="7" width="43" style="78" customWidth="1"/>
    <col min="8" max="8" width="51" style="79" customWidth="1"/>
    <col min="9" max="9" width="15" style="80" customWidth="1"/>
    <col min="10" max="10" width="13.42578125" style="76" customWidth="1"/>
    <col min="11" max="11" width="16.42578125" style="80" customWidth="1"/>
    <col min="12" max="12" width="19.42578125" style="80" customWidth="1"/>
    <col min="13" max="13" width="12.140625" style="119" customWidth="1"/>
    <col min="14" max="14" width="19.140625" style="76" customWidth="1"/>
    <col min="15" max="15" width="7.7109375" style="82" bestFit="1" customWidth="1"/>
    <col min="16" max="16" width="9" style="80" bestFit="1" customWidth="1"/>
    <col min="17" max="17" width="7.7109375" style="80" bestFit="1" customWidth="1"/>
    <col min="18" max="18" width="10.28515625" style="80" bestFit="1" customWidth="1"/>
    <col min="19" max="19" width="66" style="2" customWidth="1"/>
    <col min="20" max="116" width="11.42578125" style="65" customWidth="1"/>
    <col min="117" max="117" width="11.42578125" style="61" customWidth="1"/>
    <col min="118" max="16384" width="11.42578125" style="61"/>
  </cols>
  <sheetData>
    <row r="1" spans="1:241" ht="60" customHeight="1" thickBot="1">
      <c r="A1" s="80"/>
      <c r="B1" s="518" t="s">
        <v>451</v>
      </c>
      <c r="C1" s="519"/>
      <c r="D1" s="519"/>
      <c r="E1" s="519"/>
      <c r="F1" s="519"/>
      <c r="G1" s="519"/>
      <c r="H1" s="519"/>
      <c r="I1" s="203"/>
      <c r="J1" s="316"/>
      <c r="K1" s="203"/>
      <c r="L1" s="315"/>
      <c r="M1" s="511"/>
      <c r="N1" s="512"/>
      <c r="O1" s="512"/>
      <c r="P1" s="512"/>
      <c r="Q1" s="512"/>
      <c r="R1" s="512"/>
      <c r="S1" s="513"/>
      <c r="DM1" s="65"/>
      <c r="DN1" s="65"/>
      <c r="DO1" s="65"/>
      <c r="DP1" s="65"/>
      <c r="DQ1" s="65"/>
      <c r="DR1" s="65"/>
      <c r="DS1" s="65"/>
      <c r="DT1" s="65"/>
      <c r="DU1" s="65"/>
      <c r="DV1" s="65"/>
      <c r="DW1" s="65"/>
      <c r="DX1" s="65"/>
      <c r="DY1" s="65"/>
      <c r="DZ1" s="65"/>
      <c r="EA1" s="65"/>
      <c r="EB1" s="65"/>
      <c r="EC1" s="65"/>
      <c r="ED1" s="65"/>
      <c r="EE1" s="65"/>
      <c r="EF1" s="65"/>
      <c r="EG1" s="65"/>
      <c r="EH1" s="65"/>
      <c r="EI1" s="65"/>
      <c r="EJ1" s="65"/>
      <c r="EK1" s="65"/>
      <c r="EL1" s="65"/>
      <c r="EM1" s="65"/>
      <c r="EN1" s="65"/>
      <c r="EO1" s="65"/>
      <c r="EP1" s="65"/>
      <c r="EQ1" s="65"/>
      <c r="ER1" s="65"/>
      <c r="ES1" s="65"/>
      <c r="ET1" s="65"/>
      <c r="EU1" s="65"/>
      <c r="EV1" s="65"/>
      <c r="EW1" s="65"/>
      <c r="EX1" s="65"/>
      <c r="EY1" s="65"/>
      <c r="EZ1" s="65"/>
      <c r="FA1" s="65"/>
      <c r="FB1" s="65"/>
      <c r="FC1" s="65"/>
      <c r="FD1" s="65"/>
      <c r="FE1" s="65"/>
      <c r="FF1" s="65"/>
      <c r="FG1" s="65"/>
      <c r="FH1" s="65"/>
      <c r="FI1" s="65"/>
      <c r="FJ1" s="65"/>
      <c r="FK1" s="65"/>
      <c r="FL1" s="65"/>
      <c r="FM1" s="65"/>
      <c r="FN1" s="65"/>
      <c r="FO1" s="65"/>
      <c r="FP1" s="65"/>
      <c r="FQ1" s="65"/>
      <c r="FR1" s="65"/>
      <c r="FS1" s="65"/>
      <c r="FT1" s="65"/>
      <c r="FU1" s="65"/>
      <c r="FV1" s="65"/>
      <c r="FW1" s="65"/>
      <c r="FX1" s="65"/>
      <c r="FY1" s="65"/>
      <c r="FZ1" s="65"/>
      <c r="GA1" s="65"/>
      <c r="GB1" s="65"/>
      <c r="GC1" s="65"/>
      <c r="GD1" s="65"/>
      <c r="GE1" s="65"/>
      <c r="GF1" s="65"/>
      <c r="GG1" s="65"/>
      <c r="GH1" s="65"/>
      <c r="GI1" s="65"/>
      <c r="GJ1" s="65"/>
      <c r="GK1" s="65"/>
      <c r="GL1" s="65"/>
      <c r="GM1" s="65"/>
      <c r="GN1" s="65"/>
      <c r="GO1" s="65"/>
      <c r="GP1" s="65"/>
      <c r="GQ1" s="65"/>
      <c r="GR1" s="65"/>
      <c r="GS1" s="65"/>
      <c r="GT1" s="65"/>
      <c r="GU1" s="65"/>
      <c r="GV1" s="65"/>
      <c r="GW1" s="65"/>
      <c r="GX1" s="65"/>
      <c r="GY1" s="65"/>
      <c r="GZ1" s="65"/>
      <c r="HA1" s="65"/>
      <c r="HB1" s="65"/>
      <c r="HC1" s="65"/>
      <c r="HD1" s="65"/>
      <c r="HE1" s="65"/>
      <c r="HF1" s="65"/>
      <c r="HG1" s="65"/>
      <c r="HH1" s="65"/>
      <c r="HI1" s="65"/>
      <c r="HJ1" s="65"/>
      <c r="HK1" s="65"/>
      <c r="HL1" s="65"/>
      <c r="HM1" s="65"/>
      <c r="HN1" s="65"/>
      <c r="HO1" s="65"/>
      <c r="HP1" s="65"/>
      <c r="HQ1" s="65"/>
      <c r="HR1" s="65"/>
      <c r="HS1" s="65"/>
      <c r="HT1" s="65"/>
      <c r="HU1" s="65"/>
      <c r="HV1" s="65"/>
      <c r="HW1" s="65"/>
      <c r="HX1" s="65"/>
      <c r="HY1" s="65"/>
      <c r="HZ1" s="65"/>
      <c r="IA1" s="65"/>
      <c r="IB1" s="65"/>
      <c r="IC1" s="65"/>
      <c r="ID1" s="65"/>
      <c r="IE1" s="65"/>
      <c r="IF1" s="65"/>
      <c r="IG1" s="65"/>
    </row>
    <row r="2" spans="1:241" s="64" customFormat="1" ht="15.95" customHeight="1" thickTop="1">
      <c r="A2" s="514" t="s">
        <v>114</v>
      </c>
      <c r="B2" s="514" t="s">
        <v>94</v>
      </c>
      <c r="C2" s="514" t="s">
        <v>95</v>
      </c>
      <c r="D2" s="516" t="s">
        <v>49</v>
      </c>
      <c r="E2" s="516" t="s">
        <v>50</v>
      </c>
      <c r="F2" s="516" t="s">
        <v>51</v>
      </c>
      <c r="G2" s="516" t="s">
        <v>6</v>
      </c>
      <c r="H2" s="516" t="s">
        <v>52</v>
      </c>
      <c r="I2" s="516" t="s">
        <v>53</v>
      </c>
      <c r="J2" s="516" t="s">
        <v>96</v>
      </c>
      <c r="K2" s="516" t="s">
        <v>55</v>
      </c>
      <c r="L2" s="516" t="s">
        <v>56</v>
      </c>
      <c r="M2" s="528" t="s">
        <v>12</v>
      </c>
      <c r="N2" s="516" t="s">
        <v>97</v>
      </c>
      <c r="O2" s="514" t="s">
        <v>98</v>
      </c>
      <c r="P2" s="524"/>
      <c r="Q2" s="524"/>
      <c r="R2" s="525"/>
      <c r="S2" s="516" t="s">
        <v>58</v>
      </c>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c r="ED2" s="66"/>
      <c r="EE2" s="66"/>
      <c r="EF2" s="66"/>
      <c r="EG2" s="66"/>
      <c r="EH2" s="66"/>
      <c r="EI2" s="66"/>
      <c r="EJ2" s="66"/>
      <c r="EK2" s="66"/>
      <c r="EL2" s="66"/>
      <c r="EM2" s="66"/>
      <c r="EN2" s="66"/>
      <c r="EO2" s="66"/>
      <c r="EP2" s="66"/>
      <c r="EQ2" s="66"/>
      <c r="ER2" s="66"/>
      <c r="ES2" s="66"/>
      <c r="ET2" s="66"/>
      <c r="EU2" s="66"/>
      <c r="EV2" s="66"/>
      <c r="EW2" s="66"/>
      <c r="EX2" s="66"/>
      <c r="EY2" s="66"/>
      <c r="EZ2" s="66"/>
      <c r="FA2" s="66"/>
      <c r="FB2" s="66"/>
      <c r="FC2" s="66"/>
      <c r="FD2" s="66"/>
      <c r="FE2" s="66"/>
      <c r="FF2" s="66"/>
      <c r="FG2" s="66"/>
      <c r="FH2" s="66"/>
      <c r="FI2" s="66"/>
      <c r="FJ2" s="66"/>
      <c r="FK2" s="66"/>
      <c r="FL2" s="66"/>
      <c r="FM2" s="66"/>
      <c r="FN2" s="66"/>
      <c r="FO2" s="66"/>
      <c r="FP2" s="66"/>
      <c r="FQ2" s="66"/>
      <c r="FR2" s="66"/>
      <c r="FS2" s="66"/>
      <c r="FT2" s="66"/>
      <c r="FU2" s="66"/>
      <c r="FV2" s="66"/>
      <c r="FW2" s="66"/>
      <c r="FX2" s="66"/>
      <c r="FY2" s="66"/>
      <c r="FZ2" s="66"/>
      <c r="GA2" s="66"/>
      <c r="GB2" s="66"/>
      <c r="GC2" s="66"/>
      <c r="GD2" s="66"/>
      <c r="GE2" s="66"/>
      <c r="GF2" s="66"/>
      <c r="GG2" s="66"/>
      <c r="GH2" s="66"/>
      <c r="GI2" s="66"/>
      <c r="GJ2" s="66"/>
      <c r="GK2" s="66"/>
      <c r="GL2" s="66"/>
      <c r="GM2" s="66"/>
      <c r="GN2" s="66"/>
      <c r="GO2" s="66"/>
      <c r="GP2" s="66"/>
      <c r="GQ2" s="66"/>
      <c r="GR2" s="66"/>
      <c r="GS2" s="66"/>
      <c r="GT2" s="66"/>
      <c r="GU2" s="66"/>
      <c r="GV2" s="66"/>
      <c r="GW2" s="66"/>
      <c r="GX2" s="66"/>
      <c r="GY2" s="66"/>
      <c r="GZ2" s="66"/>
      <c r="HA2" s="66"/>
      <c r="HB2" s="66"/>
      <c r="HC2" s="66"/>
      <c r="HD2" s="66"/>
      <c r="HE2" s="66"/>
      <c r="HF2" s="66"/>
      <c r="HG2" s="66"/>
      <c r="HH2" s="66"/>
      <c r="HI2" s="66"/>
      <c r="HJ2" s="66"/>
      <c r="HK2" s="66"/>
      <c r="HL2" s="66"/>
      <c r="HM2" s="66"/>
      <c r="HN2" s="66"/>
      <c r="HO2" s="66"/>
      <c r="HP2" s="66"/>
      <c r="HQ2" s="66"/>
      <c r="HR2" s="66"/>
      <c r="HS2" s="66"/>
      <c r="HT2" s="66"/>
      <c r="HU2" s="66"/>
      <c r="HV2" s="66"/>
      <c r="HW2" s="66"/>
      <c r="HX2" s="66"/>
      <c r="HY2" s="66"/>
      <c r="HZ2" s="66"/>
      <c r="IA2" s="66"/>
      <c r="IB2" s="66"/>
      <c r="IC2" s="66"/>
      <c r="ID2" s="66"/>
      <c r="IE2" s="66"/>
      <c r="IF2" s="66"/>
      <c r="IG2" s="66"/>
    </row>
    <row r="3" spans="1:241" s="64" customFormat="1" ht="23.1" customHeight="1">
      <c r="A3" s="515"/>
      <c r="B3" s="515"/>
      <c r="C3" s="515"/>
      <c r="D3" s="517"/>
      <c r="E3" s="517"/>
      <c r="F3" s="517"/>
      <c r="G3" s="517"/>
      <c r="H3" s="517"/>
      <c r="I3" s="517"/>
      <c r="J3" s="517"/>
      <c r="K3" s="517"/>
      <c r="L3" s="517"/>
      <c r="M3" s="517"/>
      <c r="N3" s="517"/>
      <c r="O3" s="3" t="s">
        <v>16</v>
      </c>
      <c r="P3" s="3" t="s">
        <v>17</v>
      </c>
      <c r="Q3" s="3" t="s">
        <v>18</v>
      </c>
      <c r="R3" s="3" t="s">
        <v>19</v>
      </c>
      <c r="S3" s="517"/>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66"/>
      <c r="DK3" s="66"/>
      <c r="DL3" s="66"/>
      <c r="DM3" s="66"/>
      <c r="DN3" s="66"/>
      <c r="DO3" s="66"/>
      <c r="DP3" s="66"/>
      <c r="DQ3" s="66"/>
      <c r="DR3" s="66"/>
      <c r="DS3" s="66"/>
      <c r="DT3" s="66"/>
      <c r="DU3" s="66"/>
      <c r="DV3" s="66"/>
      <c r="DW3" s="66"/>
      <c r="DX3" s="66"/>
      <c r="DY3" s="66"/>
      <c r="DZ3" s="66"/>
      <c r="EA3" s="66"/>
      <c r="EB3" s="66"/>
      <c r="EC3" s="66"/>
      <c r="ED3" s="66"/>
      <c r="EE3" s="66"/>
      <c r="EF3" s="66"/>
      <c r="EG3" s="66"/>
      <c r="EH3" s="66"/>
      <c r="EI3" s="66"/>
      <c r="EJ3" s="66"/>
      <c r="EK3" s="66"/>
      <c r="EL3" s="66"/>
      <c r="EM3" s="66"/>
      <c r="EN3" s="66"/>
      <c r="EO3" s="66"/>
      <c r="EP3" s="66"/>
      <c r="EQ3" s="66"/>
      <c r="ER3" s="66"/>
      <c r="ES3" s="66"/>
      <c r="ET3" s="66"/>
      <c r="EU3" s="66"/>
      <c r="EV3" s="66"/>
      <c r="EW3" s="66"/>
      <c r="EX3" s="66"/>
      <c r="EY3" s="66"/>
      <c r="EZ3" s="66"/>
      <c r="FA3" s="66"/>
      <c r="FB3" s="66"/>
      <c r="FC3" s="66"/>
      <c r="FD3" s="66"/>
      <c r="FE3" s="66"/>
      <c r="FF3" s="66"/>
      <c r="FG3" s="66"/>
      <c r="FH3" s="66"/>
      <c r="FI3" s="66"/>
      <c r="FJ3" s="66"/>
      <c r="FK3" s="66"/>
      <c r="FL3" s="66"/>
      <c r="FM3" s="66"/>
      <c r="FN3" s="66"/>
      <c r="FO3" s="66"/>
      <c r="FP3" s="66"/>
      <c r="FQ3" s="66"/>
      <c r="FR3" s="66"/>
      <c r="FS3" s="66"/>
      <c r="FT3" s="66"/>
      <c r="FU3" s="66"/>
      <c r="FV3" s="66"/>
      <c r="FW3" s="66"/>
      <c r="FX3" s="66"/>
      <c r="FY3" s="66"/>
      <c r="FZ3" s="66"/>
      <c r="GA3" s="66"/>
      <c r="GB3" s="66"/>
      <c r="GC3" s="66"/>
      <c r="GD3" s="66"/>
      <c r="GE3" s="66"/>
      <c r="GF3" s="66"/>
      <c r="GG3" s="66"/>
      <c r="GH3" s="66"/>
      <c r="GI3" s="66"/>
      <c r="GJ3" s="66"/>
      <c r="GK3" s="66"/>
      <c r="GL3" s="66"/>
      <c r="GM3" s="66"/>
      <c r="GN3" s="66"/>
      <c r="GO3" s="66"/>
      <c r="GP3" s="66"/>
      <c r="GQ3" s="66"/>
      <c r="GR3" s="66"/>
      <c r="GS3" s="66"/>
      <c r="GT3" s="66"/>
      <c r="GU3" s="66"/>
      <c r="GV3" s="66"/>
      <c r="GW3" s="66"/>
      <c r="GX3" s="66"/>
      <c r="GY3" s="66"/>
      <c r="GZ3" s="66"/>
      <c r="HA3" s="66"/>
      <c r="HB3" s="66"/>
      <c r="HC3" s="66"/>
      <c r="HD3" s="66"/>
      <c r="HE3" s="66"/>
      <c r="HF3" s="66"/>
      <c r="HG3" s="66"/>
      <c r="HH3" s="66"/>
      <c r="HI3" s="66"/>
      <c r="HJ3" s="66"/>
      <c r="HK3" s="66"/>
      <c r="HL3" s="66"/>
      <c r="HM3" s="66"/>
      <c r="HN3" s="66"/>
      <c r="HO3" s="66"/>
      <c r="HP3" s="66"/>
      <c r="HQ3" s="66"/>
      <c r="HR3" s="66"/>
      <c r="HS3" s="66"/>
      <c r="HT3" s="66"/>
      <c r="HU3" s="66"/>
      <c r="HV3" s="66"/>
      <c r="HW3" s="66"/>
      <c r="HX3" s="66"/>
      <c r="HY3" s="66"/>
      <c r="HZ3" s="66"/>
      <c r="IA3" s="66"/>
      <c r="IB3" s="66"/>
      <c r="IC3" s="66"/>
      <c r="ID3" s="66"/>
      <c r="IE3" s="66"/>
      <c r="IF3" s="66"/>
      <c r="IG3" s="66"/>
    </row>
    <row r="4" spans="1:241" s="70" customFormat="1" ht="114.75" customHeight="1">
      <c r="A4" s="520" t="s">
        <v>167</v>
      </c>
      <c r="B4" s="523" t="s">
        <v>168</v>
      </c>
      <c r="C4" s="67" t="s">
        <v>169</v>
      </c>
      <c r="D4" s="106" t="s">
        <v>170</v>
      </c>
      <c r="E4" s="49" t="s">
        <v>171</v>
      </c>
      <c r="F4" s="67" t="s">
        <v>172</v>
      </c>
      <c r="G4" s="107" t="s">
        <v>173</v>
      </c>
      <c r="H4" s="107" t="s">
        <v>174</v>
      </c>
      <c r="I4" s="107" t="s">
        <v>119</v>
      </c>
      <c r="J4" s="49" t="s">
        <v>36</v>
      </c>
      <c r="K4" s="107" t="s">
        <v>120</v>
      </c>
      <c r="L4" s="108" t="s">
        <v>175</v>
      </c>
      <c r="M4" s="109">
        <v>1</v>
      </c>
      <c r="N4" s="110">
        <v>1</v>
      </c>
      <c r="O4" s="111">
        <v>0</v>
      </c>
      <c r="P4" s="111">
        <v>0</v>
      </c>
      <c r="Q4" s="111">
        <v>0</v>
      </c>
      <c r="R4" s="110">
        <v>1</v>
      </c>
      <c r="S4" s="112" t="s">
        <v>176</v>
      </c>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52"/>
      <c r="BP4" s="52"/>
      <c r="BQ4" s="52"/>
      <c r="BR4" s="52"/>
      <c r="BS4" s="52"/>
      <c r="BT4" s="52"/>
      <c r="BU4" s="52"/>
      <c r="BV4" s="52"/>
      <c r="BW4" s="52"/>
      <c r="BX4" s="52"/>
      <c r="BY4" s="52"/>
      <c r="BZ4" s="52"/>
      <c r="CA4" s="52"/>
      <c r="CB4" s="52"/>
      <c r="CC4" s="52"/>
      <c r="CD4" s="52"/>
      <c r="CE4" s="52"/>
      <c r="CF4" s="52"/>
      <c r="CG4" s="52"/>
      <c r="CH4" s="52"/>
      <c r="CI4" s="52"/>
      <c r="CJ4" s="52"/>
      <c r="CK4" s="52"/>
      <c r="CL4" s="52"/>
      <c r="CM4" s="52"/>
      <c r="CN4" s="52"/>
      <c r="CO4" s="52"/>
      <c r="CP4" s="52"/>
      <c r="CQ4" s="52"/>
      <c r="CR4" s="52"/>
      <c r="CS4" s="52"/>
      <c r="CT4" s="52"/>
      <c r="CU4" s="52"/>
      <c r="CV4" s="52"/>
      <c r="CW4" s="52"/>
      <c r="CX4" s="52"/>
      <c r="CY4" s="52"/>
      <c r="CZ4" s="52"/>
      <c r="DA4" s="52"/>
      <c r="DB4" s="52"/>
      <c r="DC4" s="52"/>
      <c r="DD4" s="52"/>
      <c r="DE4" s="52"/>
      <c r="DF4" s="52"/>
      <c r="DG4" s="52"/>
      <c r="DH4" s="52"/>
      <c r="DI4" s="52"/>
      <c r="DJ4" s="52"/>
      <c r="DK4" s="52"/>
      <c r="DL4" s="52"/>
    </row>
    <row r="5" spans="1:241" s="70" customFormat="1" ht="102.75" customHeight="1">
      <c r="A5" s="521"/>
      <c r="B5" s="521"/>
      <c r="C5" s="526" t="s">
        <v>177</v>
      </c>
      <c r="D5" s="107" t="s">
        <v>170</v>
      </c>
      <c r="E5" s="107" t="s">
        <v>178</v>
      </c>
      <c r="F5" s="37" t="s">
        <v>179</v>
      </c>
      <c r="G5" s="107" t="s">
        <v>180</v>
      </c>
      <c r="H5" s="107" t="s">
        <v>181</v>
      </c>
      <c r="I5" s="107" t="s">
        <v>119</v>
      </c>
      <c r="J5" s="49" t="s">
        <v>36</v>
      </c>
      <c r="K5" s="107" t="s">
        <v>120</v>
      </c>
      <c r="L5" s="49" t="s">
        <v>182</v>
      </c>
      <c r="M5" s="109">
        <v>0</v>
      </c>
      <c r="N5" s="110">
        <v>0.5</v>
      </c>
      <c r="O5" s="111">
        <v>0</v>
      </c>
      <c r="P5" s="111">
        <v>0</v>
      </c>
      <c r="Q5" s="111">
        <v>0</v>
      </c>
      <c r="R5" s="110">
        <v>0</v>
      </c>
      <c r="S5" s="94" t="s">
        <v>183</v>
      </c>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52"/>
      <c r="BO5" s="52"/>
      <c r="BP5" s="52"/>
      <c r="BQ5" s="52"/>
      <c r="BR5" s="52"/>
      <c r="BS5" s="52"/>
      <c r="BT5" s="52"/>
      <c r="BU5" s="52"/>
      <c r="BV5" s="52"/>
      <c r="BW5" s="52"/>
      <c r="BX5" s="52"/>
      <c r="BY5" s="52"/>
      <c r="BZ5" s="52"/>
      <c r="CA5" s="52"/>
      <c r="CB5" s="52"/>
      <c r="CC5" s="52"/>
      <c r="CD5" s="52"/>
      <c r="CE5" s="52"/>
      <c r="CF5" s="52"/>
      <c r="CG5" s="52"/>
      <c r="CH5" s="52"/>
      <c r="CI5" s="52"/>
      <c r="CJ5" s="52"/>
      <c r="CK5" s="52"/>
      <c r="CL5" s="52"/>
      <c r="CM5" s="52"/>
      <c r="CN5" s="52"/>
      <c r="CO5" s="52"/>
      <c r="CP5" s="52"/>
      <c r="CQ5" s="52"/>
      <c r="CR5" s="52"/>
      <c r="CS5" s="52"/>
      <c r="CT5" s="52"/>
      <c r="CU5" s="52"/>
      <c r="CV5" s="52"/>
      <c r="CW5" s="52"/>
      <c r="CX5" s="52"/>
      <c r="CY5" s="52"/>
      <c r="CZ5" s="52"/>
      <c r="DA5" s="52"/>
      <c r="DB5" s="52"/>
      <c r="DC5" s="52"/>
      <c r="DD5" s="52"/>
      <c r="DE5" s="52"/>
      <c r="DF5" s="52"/>
      <c r="DG5" s="52"/>
      <c r="DH5" s="52"/>
      <c r="DI5" s="52"/>
      <c r="DJ5" s="52"/>
      <c r="DK5" s="52"/>
      <c r="DL5" s="52"/>
    </row>
    <row r="6" spans="1:241" s="69" customFormat="1" ht="150.75" customHeight="1">
      <c r="A6" s="522"/>
      <c r="B6" s="522"/>
      <c r="C6" s="517"/>
      <c r="D6" s="107" t="s">
        <v>170</v>
      </c>
      <c r="E6" s="107" t="s">
        <v>184</v>
      </c>
      <c r="F6" s="112" t="s">
        <v>185</v>
      </c>
      <c r="G6" s="107" t="s">
        <v>186</v>
      </c>
      <c r="H6" s="107" t="s">
        <v>187</v>
      </c>
      <c r="I6" s="107" t="s">
        <v>188</v>
      </c>
      <c r="J6" s="49" t="s">
        <v>36</v>
      </c>
      <c r="K6" s="107" t="s">
        <v>120</v>
      </c>
      <c r="L6" s="49" t="s">
        <v>189</v>
      </c>
      <c r="M6" s="109">
        <v>0</v>
      </c>
      <c r="N6" s="110">
        <v>0.5</v>
      </c>
      <c r="O6" s="111">
        <v>0</v>
      </c>
      <c r="P6" s="111">
        <v>0</v>
      </c>
      <c r="Q6" s="111">
        <v>0</v>
      </c>
      <c r="R6" s="110">
        <v>0</v>
      </c>
      <c r="S6" s="112" t="s">
        <v>190</v>
      </c>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c r="BM6" s="52"/>
      <c r="BN6" s="52"/>
      <c r="BO6" s="52"/>
      <c r="BP6" s="52"/>
      <c r="BQ6" s="52"/>
      <c r="BR6" s="52"/>
      <c r="BS6" s="52"/>
      <c r="BT6" s="52"/>
      <c r="BU6" s="52"/>
      <c r="BV6" s="52"/>
      <c r="BW6" s="52"/>
      <c r="BX6" s="52"/>
      <c r="BY6" s="52"/>
      <c r="BZ6" s="52"/>
      <c r="CA6" s="52"/>
      <c r="CB6" s="52"/>
      <c r="CC6" s="52"/>
      <c r="CD6" s="52"/>
      <c r="CE6" s="52"/>
      <c r="CF6" s="52"/>
      <c r="CG6" s="52"/>
      <c r="CH6" s="52"/>
      <c r="CI6" s="52"/>
      <c r="CJ6" s="52"/>
      <c r="CK6" s="52"/>
      <c r="CL6" s="52"/>
      <c r="CM6" s="52"/>
      <c r="CN6" s="52"/>
      <c r="CO6" s="52"/>
      <c r="CP6" s="52"/>
      <c r="CQ6" s="52"/>
      <c r="CR6" s="52"/>
      <c r="CS6" s="52"/>
      <c r="CT6" s="52"/>
      <c r="CU6" s="52"/>
      <c r="CV6" s="52"/>
      <c r="CW6" s="52"/>
      <c r="CX6" s="52"/>
      <c r="CY6" s="52"/>
      <c r="CZ6" s="52"/>
      <c r="DA6" s="52"/>
      <c r="DB6" s="52"/>
      <c r="DC6" s="52"/>
      <c r="DD6" s="52"/>
      <c r="DE6" s="52"/>
      <c r="DF6" s="52"/>
      <c r="DG6" s="52"/>
      <c r="DH6" s="52"/>
      <c r="DI6" s="52"/>
      <c r="DJ6" s="52"/>
      <c r="DK6" s="52"/>
      <c r="DL6" s="52"/>
    </row>
    <row r="7" spans="1:241" s="69" customFormat="1" ht="131.25" customHeight="1">
      <c r="A7" s="527" t="s">
        <v>191</v>
      </c>
      <c r="B7" s="527" t="s">
        <v>192</v>
      </c>
      <c r="C7" s="45" t="s">
        <v>193</v>
      </c>
      <c r="D7" s="107" t="s">
        <v>170</v>
      </c>
      <c r="E7" s="107" t="s">
        <v>194</v>
      </c>
      <c r="F7" s="107" t="s">
        <v>195</v>
      </c>
      <c r="G7" s="107" t="s">
        <v>196</v>
      </c>
      <c r="H7" s="107" t="s">
        <v>197</v>
      </c>
      <c r="I7" s="107" t="s">
        <v>188</v>
      </c>
      <c r="J7" s="49" t="s">
        <v>41</v>
      </c>
      <c r="K7" s="107" t="s">
        <v>120</v>
      </c>
      <c r="L7" s="49" t="s">
        <v>198</v>
      </c>
      <c r="M7" s="113" t="s">
        <v>199</v>
      </c>
      <c r="N7" s="110">
        <v>1</v>
      </c>
      <c r="O7" s="111">
        <v>0</v>
      </c>
      <c r="P7" s="110">
        <v>0.25</v>
      </c>
      <c r="Q7" s="111">
        <v>0</v>
      </c>
      <c r="R7" s="110">
        <v>0.75</v>
      </c>
      <c r="S7" s="112" t="s">
        <v>200</v>
      </c>
      <c r="T7" s="52"/>
      <c r="U7" s="52"/>
      <c r="V7" s="52"/>
      <c r="W7" s="52"/>
      <c r="X7" s="52"/>
      <c r="Y7" s="52"/>
      <c r="Z7" s="52"/>
      <c r="AA7" s="52"/>
      <c r="AB7" s="52"/>
      <c r="AC7" s="52"/>
      <c r="AD7" s="52"/>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2"/>
      <c r="BL7" s="52"/>
      <c r="BM7" s="52"/>
      <c r="BN7" s="52"/>
      <c r="BO7" s="52"/>
      <c r="BP7" s="52"/>
      <c r="BQ7" s="52"/>
      <c r="BR7" s="52"/>
      <c r="BS7" s="52"/>
      <c r="BT7" s="52"/>
      <c r="BU7" s="52"/>
      <c r="BV7" s="52"/>
      <c r="BW7" s="52"/>
      <c r="BX7" s="52"/>
      <c r="BY7" s="52"/>
      <c r="BZ7" s="52"/>
      <c r="CA7" s="52"/>
      <c r="CB7" s="52"/>
      <c r="CC7" s="52"/>
      <c r="CD7" s="52"/>
      <c r="CE7" s="52"/>
      <c r="CF7" s="52"/>
      <c r="CG7" s="52"/>
      <c r="CH7" s="52"/>
      <c r="CI7" s="52"/>
      <c r="CJ7" s="52"/>
      <c r="CK7" s="52"/>
      <c r="CL7" s="52"/>
      <c r="CM7" s="52"/>
      <c r="CN7" s="52"/>
      <c r="CO7" s="52"/>
      <c r="CP7" s="52"/>
      <c r="CQ7" s="52"/>
      <c r="CR7" s="52"/>
      <c r="CS7" s="52"/>
      <c r="CT7" s="52"/>
      <c r="CU7" s="52"/>
      <c r="CV7" s="52"/>
      <c r="CW7" s="52"/>
      <c r="CX7" s="52"/>
      <c r="CY7" s="52"/>
      <c r="CZ7" s="52"/>
      <c r="DA7" s="52"/>
      <c r="DB7" s="52"/>
      <c r="DC7" s="52"/>
      <c r="DD7" s="52"/>
      <c r="DE7" s="52"/>
      <c r="DF7" s="52"/>
      <c r="DG7" s="52"/>
      <c r="DH7" s="52"/>
      <c r="DI7" s="52"/>
      <c r="DJ7" s="52"/>
      <c r="DK7" s="52"/>
      <c r="DL7" s="52"/>
    </row>
    <row r="8" spans="1:241" s="70" customFormat="1" ht="165">
      <c r="A8" s="522"/>
      <c r="B8" s="522"/>
      <c r="C8" s="37" t="s">
        <v>201</v>
      </c>
      <c r="D8" s="107" t="s">
        <v>170</v>
      </c>
      <c r="E8" s="107" t="s">
        <v>178</v>
      </c>
      <c r="F8" s="107" t="s">
        <v>202</v>
      </c>
      <c r="G8" s="107" t="s">
        <v>203</v>
      </c>
      <c r="H8" s="107" t="s">
        <v>204</v>
      </c>
      <c r="I8" s="107" t="s">
        <v>119</v>
      </c>
      <c r="J8" s="49" t="s">
        <v>41</v>
      </c>
      <c r="K8" s="107" t="s">
        <v>120</v>
      </c>
      <c r="L8" s="49" t="s">
        <v>205</v>
      </c>
      <c r="M8" s="113" t="s">
        <v>206</v>
      </c>
      <c r="N8" s="110">
        <v>1</v>
      </c>
      <c r="O8" s="111">
        <v>0</v>
      </c>
      <c r="P8" s="110">
        <v>0.25</v>
      </c>
      <c r="Q8" s="111">
        <v>0</v>
      </c>
      <c r="R8" s="110">
        <v>0.75</v>
      </c>
      <c r="S8" s="112" t="s">
        <v>207</v>
      </c>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c r="CD8" s="52"/>
      <c r="CE8" s="52"/>
      <c r="CF8" s="52"/>
      <c r="CG8" s="52"/>
      <c r="CH8" s="52"/>
      <c r="CI8" s="52"/>
      <c r="CJ8" s="52"/>
      <c r="CK8" s="52"/>
      <c r="CL8" s="52"/>
      <c r="CM8" s="52"/>
      <c r="CN8" s="52"/>
      <c r="CO8" s="52"/>
      <c r="CP8" s="52"/>
      <c r="CQ8" s="52"/>
      <c r="CR8" s="52"/>
      <c r="CS8" s="52"/>
      <c r="CT8" s="52"/>
      <c r="CU8" s="52"/>
      <c r="CV8" s="52"/>
      <c r="CW8" s="52"/>
      <c r="CX8" s="52"/>
      <c r="CY8" s="52"/>
      <c r="CZ8" s="52"/>
      <c r="DA8" s="52"/>
      <c r="DB8" s="52"/>
      <c r="DC8" s="52"/>
      <c r="DD8" s="52"/>
      <c r="DE8" s="52"/>
      <c r="DF8" s="52"/>
      <c r="DG8" s="52"/>
      <c r="DH8" s="52"/>
      <c r="DI8" s="52"/>
      <c r="DJ8" s="52"/>
      <c r="DK8" s="52"/>
      <c r="DL8" s="52"/>
    </row>
    <row r="9" spans="1:241" s="69" customFormat="1" ht="150.75" customHeight="1">
      <c r="A9" s="391" t="s">
        <v>208</v>
      </c>
      <c r="B9" s="391" t="s">
        <v>209</v>
      </c>
      <c r="C9" s="37" t="s">
        <v>210</v>
      </c>
      <c r="D9" s="107" t="s">
        <v>170</v>
      </c>
      <c r="E9" s="107" t="s">
        <v>211</v>
      </c>
      <c r="F9" s="107" t="s">
        <v>212</v>
      </c>
      <c r="G9" s="107" t="s">
        <v>213</v>
      </c>
      <c r="H9" s="107" t="s">
        <v>214</v>
      </c>
      <c r="I9" s="107" t="s">
        <v>215</v>
      </c>
      <c r="J9" s="49" t="s">
        <v>216</v>
      </c>
      <c r="K9" s="107" t="s">
        <v>120</v>
      </c>
      <c r="L9" s="49" t="s">
        <v>217</v>
      </c>
      <c r="M9" s="109">
        <v>1</v>
      </c>
      <c r="N9" s="110">
        <v>1</v>
      </c>
      <c r="O9" s="111">
        <v>0</v>
      </c>
      <c r="P9" s="111">
        <v>0</v>
      </c>
      <c r="Q9" s="111">
        <v>0</v>
      </c>
      <c r="R9" s="110">
        <v>1</v>
      </c>
      <c r="S9" s="112" t="s">
        <v>218</v>
      </c>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c r="CD9" s="52"/>
      <c r="CE9" s="52"/>
      <c r="CF9" s="52"/>
      <c r="CG9" s="52"/>
      <c r="CH9" s="52"/>
      <c r="CI9" s="52"/>
      <c r="CJ9" s="52"/>
      <c r="CK9" s="52"/>
      <c r="CL9" s="52"/>
      <c r="CM9" s="52"/>
      <c r="CN9" s="52"/>
      <c r="CO9" s="52"/>
      <c r="CP9" s="52"/>
      <c r="CQ9" s="52"/>
      <c r="CR9" s="52"/>
      <c r="CS9" s="52"/>
      <c r="CT9" s="52"/>
      <c r="CU9" s="52"/>
      <c r="CV9" s="52"/>
      <c r="CW9" s="52"/>
      <c r="CX9" s="52"/>
      <c r="CY9" s="52"/>
      <c r="CZ9" s="52"/>
      <c r="DA9" s="52"/>
      <c r="DB9" s="52"/>
      <c r="DC9" s="52"/>
      <c r="DD9" s="52"/>
      <c r="DE9" s="52"/>
      <c r="DF9" s="52"/>
      <c r="DG9" s="52"/>
      <c r="DH9" s="52"/>
      <c r="DI9" s="52"/>
      <c r="DJ9" s="52"/>
      <c r="DK9" s="52"/>
      <c r="DL9" s="52"/>
    </row>
    <row r="10" spans="1:241" s="69" customFormat="1" ht="90" customHeight="1">
      <c r="A10" s="520" t="s">
        <v>219</v>
      </c>
      <c r="B10" s="523" t="s">
        <v>220</v>
      </c>
      <c r="C10" s="37" t="s">
        <v>221</v>
      </c>
      <c r="D10" s="107" t="s">
        <v>170</v>
      </c>
      <c r="E10" s="107" t="s">
        <v>222</v>
      </c>
      <c r="F10" s="37" t="s">
        <v>223</v>
      </c>
      <c r="G10" s="107" t="s">
        <v>224</v>
      </c>
      <c r="H10" s="107" t="s">
        <v>225</v>
      </c>
      <c r="I10" s="107" t="s">
        <v>188</v>
      </c>
      <c r="J10" s="49" t="s">
        <v>36</v>
      </c>
      <c r="K10" s="107" t="s">
        <v>120</v>
      </c>
      <c r="L10" s="49" t="s">
        <v>226</v>
      </c>
      <c r="M10" s="109" t="s">
        <v>227</v>
      </c>
      <c r="N10" s="110">
        <v>1</v>
      </c>
      <c r="O10" s="111">
        <v>0</v>
      </c>
      <c r="P10" s="111">
        <v>0</v>
      </c>
      <c r="Q10" s="111">
        <v>0</v>
      </c>
      <c r="R10" s="110">
        <v>1</v>
      </c>
      <c r="S10" s="112" t="s">
        <v>228</v>
      </c>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c r="CE10" s="52"/>
      <c r="CF10" s="52"/>
      <c r="CG10" s="52"/>
      <c r="CH10" s="52"/>
      <c r="CI10" s="52"/>
      <c r="CJ10" s="52"/>
      <c r="CK10" s="52"/>
      <c r="CL10" s="52"/>
      <c r="CM10" s="52"/>
      <c r="CN10" s="52"/>
      <c r="CO10" s="52"/>
      <c r="CP10" s="52"/>
      <c r="CQ10" s="52"/>
      <c r="CR10" s="52"/>
      <c r="CS10" s="52"/>
      <c r="CT10" s="52"/>
      <c r="CU10" s="52"/>
      <c r="CV10" s="52"/>
      <c r="CW10" s="52"/>
      <c r="CX10" s="52"/>
      <c r="CY10" s="52"/>
      <c r="CZ10" s="52"/>
      <c r="DA10" s="52"/>
      <c r="DB10" s="52"/>
      <c r="DC10" s="52"/>
      <c r="DD10" s="52"/>
      <c r="DE10" s="52"/>
      <c r="DF10" s="52"/>
      <c r="DG10" s="52"/>
      <c r="DH10" s="52"/>
      <c r="DI10" s="52"/>
      <c r="DJ10" s="52"/>
      <c r="DK10" s="52"/>
      <c r="DL10" s="52"/>
    </row>
    <row r="11" spans="1:241" s="71" customFormat="1" ht="75">
      <c r="A11" s="521"/>
      <c r="B11" s="521"/>
      <c r="C11" s="37" t="s">
        <v>229</v>
      </c>
      <c r="D11" s="107" t="s">
        <v>170</v>
      </c>
      <c r="E11" s="107" t="s">
        <v>230</v>
      </c>
      <c r="F11" s="37" t="s">
        <v>231</v>
      </c>
      <c r="G11" s="107" t="s">
        <v>232</v>
      </c>
      <c r="H11" s="107" t="s">
        <v>233</v>
      </c>
      <c r="I11" s="107" t="s">
        <v>188</v>
      </c>
      <c r="J11" s="49" t="s">
        <v>36</v>
      </c>
      <c r="K11" s="107" t="s">
        <v>120</v>
      </c>
      <c r="L11" s="107" t="s">
        <v>234</v>
      </c>
      <c r="M11" s="109">
        <v>2</v>
      </c>
      <c r="N11" s="110">
        <v>1</v>
      </c>
      <c r="O11" s="114">
        <v>0.5</v>
      </c>
      <c r="P11" s="111">
        <v>0</v>
      </c>
      <c r="Q11" s="111">
        <v>0</v>
      </c>
      <c r="R11" s="115">
        <v>0.5</v>
      </c>
      <c r="S11" s="112" t="s">
        <v>235</v>
      </c>
    </row>
    <row r="12" spans="1:241" s="72" customFormat="1" ht="90">
      <c r="A12" s="522"/>
      <c r="B12" s="522"/>
      <c r="C12" s="37" t="s">
        <v>236</v>
      </c>
      <c r="D12" s="107" t="s">
        <v>170</v>
      </c>
      <c r="E12" s="107" t="s">
        <v>237</v>
      </c>
      <c r="F12" s="37" t="s">
        <v>238</v>
      </c>
      <c r="G12" s="116" t="s">
        <v>239</v>
      </c>
      <c r="H12" s="116" t="s">
        <v>240</v>
      </c>
      <c r="I12" s="107" t="s">
        <v>188</v>
      </c>
      <c r="J12" s="49" t="s">
        <v>36</v>
      </c>
      <c r="K12" s="107" t="s">
        <v>120</v>
      </c>
      <c r="L12" s="107" t="s">
        <v>241</v>
      </c>
      <c r="M12" s="117">
        <v>2</v>
      </c>
      <c r="N12" s="110">
        <v>1</v>
      </c>
      <c r="O12" s="111">
        <v>0</v>
      </c>
      <c r="P12" s="111">
        <v>0</v>
      </c>
      <c r="Q12" s="111">
        <v>0</v>
      </c>
      <c r="R12" s="115">
        <v>1</v>
      </c>
      <c r="S12" s="118" t="s">
        <v>242</v>
      </c>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c r="CA12" s="71"/>
      <c r="CB12" s="71"/>
      <c r="CC12" s="71"/>
      <c r="CD12" s="71"/>
      <c r="CE12" s="71"/>
      <c r="CF12" s="71"/>
      <c r="CG12" s="71"/>
      <c r="CH12" s="71"/>
      <c r="CI12" s="71"/>
      <c r="CJ12" s="71"/>
      <c r="CK12" s="71"/>
      <c r="CL12" s="71"/>
      <c r="CM12" s="71"/>
      <c r="CN12" s="71"/>
      <c r="CO12" s="71"/>
      <c r="CP12" s="71"/>
      <c r="CQ12" s="71"/>
      <c r="CR12" s="71"/>
      <c r="CS12" s="71"/>
      <c r="CT12" s="71"/>
      <c r="CU12" s="71"/>
      <c r="CV12" s="71"/>
      <c r="CW12" s="71"/>
      <c r="CX12" s="71"/>
      <c r="CY12" s="71"/>
      <c r="CZ12" s="71"/>
      <c r="DA12" s="71"/>
      <c r="DB12" s="71"/>
      <c r="DC12" s="71"/>
      <c r="DD12" s="71"/>
      <c r="DE12" s="71"/>
      <c r="DF12" s="71"/>
      <c r="DG12" s="71"/>
      <c r="DH12" s="71"/>
      <c r="DI12" s="71"/>
      <c r="DJ12" s="71"/>
      <c r="DK12" s="71"/>
      <c r="DL12" s="71"/>
    </row>
    <row r="13" spans="1:241">
      <c r="N13" s="120"/>
    </row>
  </sheetData>
  <mergeCells count="25">
    <mergeCell ref="A10:A12"/>
    <mergeCell ref="B10:B12"/>
    <mergeCell ref="O2:R2"/>
    <mergeCell ref="S2:S3"/>
    <mergeCell ref="A4:A6"/>
    <mergeCell ref="B4:B6"/>
    <mergeCell ref="C5:C6"/>
    <mergeCell ref="A7:A8"/>
    <mergeCell ref="B7:B8"/>
    <mergeCell ref="I2:I3"/>
    <mergeCell ref="J2:J3"/>
    <mergeCell ref="K2:K3"/>
    <mergeCell ref="L2:L3"/>
    <mergeCell ref="M2:M3"/>
    <mergeCell ref="N2:N3"/>
    <mergeCell ref="M1:S1"/>
    <mergeCell ref="A2:A3"/>
    <mergeCell ref="B2:B3"/>
    <mergeCell ref="C2:C3"/>
    <mergeCell ref="D2:D3"/>
    <mergeCell ref="E2:E3"/>
    <mergeCell ref="F2:F3"/>
    <mergeCell ref="G2:G3"/>
    <mergeCell ref="H2:H3"/>
    <mergeCell ref="B1:H1"/>
  </mergeCells>
  <pageMargins left="0.7" right="0.7" top="0.75" bottom="0.75" header="0.3" footer="0.3"/>
  <pageSetup scale="10" fitToHeight="0" orientation="landscape"/>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zoomScaleNormal="100" workbookViewId="0">
      <pane ySplit="3" topLeftCell="A4" activePane="bottomLeft" state="frozen"/>
      <selection pane="bottomLeft" activeCell="C6" sqref="C6:C7"/>
    </sheetView>
  </sheetViews>
  <sheetFormatPr baseColWidth="10" defaultColWidth="11.42578125" defaultRowHeight="15"/>
  <cols>
    <col min="1" max="1" width="3.7109375" style="26" customWidth="1"/>
    <col min="2" max="2" width="32.7109375" style="50" customWidth="1"/>
    <col min="3" max="3" width="44.28515625" style="26" customWidth="1"/>
    <col min="4" max="4" width="39" style="51" customWidth="1"/>
    <col min="5" max="5" width="26.42578125" style="26" customWidth="1"/>
    <col min="6" max="6" width="30.85546875" style="52" customWidth="1"/>
    <col min="7" max="7" width="38.28515625" style="53" customWidth="1"/>
    <col min="8" max="8" width="41.28515625" style="26" customWidth="1"/>
    <col min="9" max="9" width="39.28515625" style="26" customWidth="1"/>
    <col min="10" max="10" width="20.42578125" style="26" customWidth="1"/>
    <col min="11" max="11" width="15.85546875" style="26" customWidth="1"/>
    <col min="12" max="12" width="17" style="26" customWidth="1"/>
    <col min="13" max="13" width="30.85546875" style="26" customWidth="1"/>
    <col min="14" max="14" width="16" style="26" customWidth="1"/>
    <col min="15" max="15" width="19.7109375" style="54" customWidth="1"/>
    <col min="16" max="16" width="13.85546875" style="26" customWidth="1"/>
    <col min="17" max="17" width="13" style="26" customWidth="1"/>
    <col min="18" max="18" width="13.85546875" style="26" customWidth="1"/>
    <col min="19" max="19" width="14.5703125" style="26" customWidth="1"/>
    <col min="20" max="20" width="46.140625" style="26" customWidth="1"/>
    <col min="21" max="16384" width="11.42578125" style="26"/>
  </cols>
  <sheetData>
    <row r="1" spans="1:20" ht="54" customHeight="1" thickBot="1">
      <c r="A1" s="24"/>
      <c r="B1" s="25"/>
      <c r="C1" s="529" t="s">
        <v>452</v>
      </c>
      <c r="D1" s="529"/>
      <c r="E1" s="529"/>
      <c r="F1" s="529"/>
      <c r="G1" s="529"/>
      <c r="H1" s="529"/>
      <c r="I1" s="529"/>
      <c r="J1" s="529"/>
      <c r="K1" s="529"/>
      <c r="L1" s="400"/>
      <c r="M1" s="400"/>
      <c r="N1" s="400"/>
      <c r="O1" s="400"/>
      <c r="P1" s="400"/>
      <c r="Q1" s="400"/>
      <c r="R1" s="400"/>
      <c r="S1" s="400"/>
      <c r="T1" s="400"/>
    </row>
    <row r="2" spans="1:20" ht="15.75">
      <c r="A2" s="24"/>
      <c r="B2" s="532" t="s">
        <v>0</v>
      </c>
      <c r="C2" s="534" t="s">
        <v>47</v>
      </c>
      <c r="D2" s="534" t="s">
        <v>48</v>
      </c>
      <c r="E2" s="534" t="s">
        <v>49</v>
      </c>
      <c r="F2" s="531" t="s">
        <v>50</v>
      </c>
      <c r="G2" s="531" t="s">
        <v>51</v>
      </c>
      <c r="H2" s="534" t="s">
        <v>6</v>
      </c>
      <c r="I2" s="534" t="s">
        <v>52</v>
      </c>
      <c r="J2" s="531" t="s">
        <v>53</v>
      </c>
      <c r="K2" s="531" t="s">
        <v>54</v>
      </c>
      <c r="L2" s="531" t="s">
        <v>55</v>
      </c>
      <c r="M2" s="531" t="s">
        <v>56</v>
      </c>
      <c r="N2" s="531" t="s">
        <v>12</v>
      </c>
      <c r="O2" s="531" t="s">
        <v>13</v>
      </c>
      <c r="P2" s="538" t="s">
        <v>57</v>
      </c>
      <c r="Q2" s="539"/>
      <c r="R2" s="539"/>
      <c r="S2" s="540"/>
      <c r="T2" s="536" t="s">
        <v>58</v>
      </c>
    </row>
    <row r="3" spans="1:20" s="27" customFormat="1" ht="31.5">
      <c r="B3" s="533"/>
      <c r="C3" s="535"/>
      <c r="D3" s="535"/>
      <c r="E3" s="535"/>
      <c r="F3" s="435"/>
      <c r="G3" s="435"/>
      <c r="H3" s="535"/>
      <c r="I3" s="535"/>
      <c r="J3" s="435"/>
      <c r="K3" s="435"/>
      <c r="L3" s="435"/>
      <c r="M3" s="435"/>
      <c r="N3" s="435"/>
      <c r="O3" s="435"/>
      <c r="P3" s="3" t="s">
        <v>59</v>
      </c>
      <c r="Q3" s="3" t="s">
        <v>60</v>
      </c>
      <c r="R3" s="3" t="s">
        <v>61</v>
      </c>
      <c r="S3" s="3" t="s">
        <v>62</v>
      </c>
      <c r="T3" s="537"/>
    </row>
    <row r="4" spans="1:20" s="28" customFormat="1" ht="105">
      <c r="B4" s="401" t="s">
        <v>20</v>
      </c>
      <c r="C4" s="470" t="s">
        <v>63</v>
      </c>
      <c r="D4" s="470" t="s">
        <v>64</v>
      </c>
      <c r="E4" s="30" t="s">
        <v>65</v>
      </c>
      <c r="F4" s="31" t="s">
        <v>66</v>
      </c>
      <c r="G4" s="32" t="s">
        <v>67</v>
      </c>
      <c r="H4" s="30" t="s">
        <v>68</v>
      </c>
      <c r="I4" s="30" t="s">
        <v>69</v>
      </c>
      <c r="J4" s="30" t="s">
        <v>70</v>
      </c>
      <c r="K4" s="30" t="s">
        <v>71</v>
      </c>
      <c r="L4" s="33" t="s">
        <v>30</v>
      </c>
      <c r="M4" s="30" t="s">
        <v>72</v>
      </c>
      <c r="N4" s="34">
        <v>600</v>
      </c>
      <c r="O4" s="35">
        <v>0.8</v>
      </c>
      <c r="P4" s="36">
        <f>+$N$4*25%</f>
        <v>150</v>
      </c>
      <c r="Q4" s="36">
        <f t="shared" ref="Q4:S4" si="0">+$N$4*25%</f>
        <v>150</v>
      </c>
      <c r="R4" s="36">
        <f t="shared" si="0"/>
        <v>150</v>
      </c>
      <c r="S4" s="36">
        <f t="shared" si="0"/>
        <v>150</v>
      </c>
      <c r="T4" s="402" t="s">
        <v>73</v>
      </c>
    </row>
    <row r="5" spans="1:20" s="28" customFormat="1" ht="135">
      <c r="B5" s="403" t="s">
        <v>20</v>
      </c>
      <c r="C5" s="472"/>
      <c r="D5" s="472"/>
      <c r="E5" s="38" t="s">
        <v>65</v>
      </c>
      <c r="F5" s="39" t="s">
        <v>66</v>
      </c>
      <c r="G5" s="40" t="s">
        <v>74</v>
      </c>
      <c r="H5" s="40" t="s">
        <v>75</v>
      </c>
      <c r="I5" s="40" t="s">
        <v>76</v>
      </c>
      <c r="J5" s="38" t="s">
        <v>35</v>
      </c>
      <c r="K5" s="38" t="s">
        <v>41</v>
      </c>
      <c r="L5" s="41" t="s">
        <v>30</v>
      </c>
      <c r="M5" s="42" t="s">
        <v>77</v>
      </c>
      <c r="N5" s="43">
        <v>1</v>
      </c>
      <c r="O5" s="44">
        <v>0.2</v>
      </c>
      <c r="P5" s="44">
        <v>0</v>
      </c>
      <c r="Q5" s="44">
        <v>0</v>
      </c>
      <c r="R5" s="44">
        <v>0</v>
      </c>
      <c r="S5" s="44">
        <v>1</v>
      </c>
      <c r="T5" s="404" t="s">
        <v>78</v>
      </c>
    </row>
    <row r="6" spans="1:20" s="28" customFormat="1" ht="135">
      <c r="B6" s="401" t="s">
        <v>79</v>
      </c>
      <c r="C6" s="470" t="s">
        <v>80</v>
      </c>
      <c r="D6" s="470" t="s">
        <v>81</v>
      </c>
      <c r="E6" s="46" t="s">
        <v>82</v>
      </c>
      <c r="F6" s="31" t="s">
        <v>66</v>
      </c>
      <c r="G6" s="30" t="s">
        <v>83</v>
      </c>
      <c r="H6" s="47" t="s">
        <v>84</v>
      </c>
      <c r="I6" s="47" t="s">
        <v>85</v>
      </c>
      <c r="J6" s="46" t="s">
        <v>35</v>
      </c>
      <c r="K6" s="46" t="s">
        <v>29</v>
      </c>
      <c r="L6" s="46" t="s">
        <v>86</v>
      </c>
      <c r="M6" s="46" t="s">
        <v>87</v>
      </c>
      <c r="N6" s="34">
        <v>500</v>
      </c>
      <c r="O6" s="35">
        <v>0.7</v>
      </c>
      <c r="P6" s="48">
        <f>+N6*35%</f>
        <v>175</v>
      </c>
      <c r="Q6" s="48">
        <f>+N6*15%</f>
        <v>75</v>
      </c>
      <c r="R6" s="48">
        <f>+N6*25%</f>
        <v>125</v>
      </c>
      <c r="S6" s="48">
        <f>+N6*25%</f>
        <v>125</v>
      </c>
      <c r="T6" s="402" t="s">
        <v>88</v>
      </c>
    </row>
    <row r="7" spans="1:20" ht="45.75" thickBot="1">
      <c r="B7" s="405" t="s">
        <v>79</v>
      </c>
      <c r="C7" s="530"/>
      <c r="D7" s="530"/>
      <c r="E7" s="406" t="s">
        <v>82</v>
      </c>
      <c r="F7" s="407" t="s">
        <v>66</v>
      </c>
      <c r="G7" s="406" t="s">
        <v>89</v>
      </c>
      <c r="H7" s="406" t="s">
        <v>90</v>
      </c>
      <c r="I7" s="406" t="s">
        <v>91</v>
      </c>
      <c r="J7" s="349" t="s">
        <v>28</v>
      </c>
      <c r="K7" s="349" t="s">
        <v>29</v>
      </c>
      <c r="L7" s="349" t="s">
        <v>86</v>
      </c>
      <c r="M7" s="407" t="s">
        <v>92</v>
      </c>
      <c r="N7" s="408">
        <v>450</v>
      </c>
      <c r="O7" s="409">
        <v>0.3</v>
      </c>
      <c r="P7" s="410">
        <f>+N7*45%</f>
        <v>202.5</v>
      </c>
      <c r="Q7" s="410">
        <f>+N7*15%</f>
        <v>67.5</v>
      </c>
      <c r="R7" s="410">
        <f>+N7*20%</f>
        <v>90</v>
      </c>
      <c r="S7" s="410">
        <f>+N7*20%</f>
        <v>90</v>
      </c>
      <c r="T7" s="411" t="s">
        <v>93</v>
      </c>
    </row>
  </sheetData>
  <mergeCells count="21">
    <mergeCell ref="T2:T3"/>
    <mergeCell ref="L2:L3"/>
    <mergeCell ref="M2:M3"/>
    <mergeCell ref="N2:N3"/>
    <mergeCell ref="O2:O3"/>
    <mergeCell ref="P2:S2"/>
    <mergeCell ref="B2:B3"/>
    <mergeCell ref="C2:C3"/>
    <mergeCell ref="D2:D3"/>
    <mergeCell ref="E2:E3"/>
    <mergeCell ref="F2:F3"/>
    <mergeCell ref="C1:K1"/>
    <mergeCell ref="C4:C5"/>
    <mergeCell ref="D4:D5"/>
    <mergeCell ref="C6:C7"/>
    <mergeCell ref="D6:D7"/>
    <mergeCell ref="K2:K3"/>
    <mergeCell ref="G2:G3"/>
    <mergeCell ref="H2:H3"/>
    <mergeCell ref="I2:I3"/>
    <mergeCell ref="J2:J3"/>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zoomScaleNormal="100" workbookViewId="0">
      <selection activeCell="C14" sqref="C14"/>
    </sheetView>
  </sheetViews>
  <sheetFormatPr baseColWidth="10" defaultColWidth="11.42578125" defaultRowHeight="15"/>
  <cols>
    <col min="1" max="1" width="32.140625" style="61" customWidth="1"/>
    <col min="2" max="3" width="35" style="61" customWidth="1"/>
    <col min="4" max="4" width="20.7109375" style="61" customWidth="1"/>
    <col min="5" max="5" width="25.85546875" style="61" customWidth="1"/>
    <col min="6" max="6" width="25" style="61" customWidth="1"/>
    <col min="7" max="7" width="32.85546875" style="61" customWidth="1"/>
    <col min="8" max="8" width="47" style="61" customWidth="1"/>
    <col min="9" max="11" width="20.7109375" style="61" customWidth="1"/>
    <col min="12" max="12" width="20.140625" style="61" customWidth="1"/>
    <col min="13" max="13" width="15.7109375" style="61" customWidth="1"/>
    <col min="14" max="14" width="21" style="61" customWidth="1"/>
    <col min="15" max="15" width="13" style="61" customWidth="1"/>
    <col min="16" max="16" width="15.85546875" style="61" customWidth="1"/>
    <col min="17" max="17" width="17.42578125" style="61" customWidth="1"/>
    <col min="18" max="18" width="17.7109375" style="61" customWidth="1"/>
    <col min="19" max="19" width="26.85546875" style="61" customWidth="1"/>
  </cols>
  <sheetData>
    <row r="1" spans="1:25" ht="50.25" customHeight="1" thickBot="1">
      <c r="A1"/>
      <c r="B1" s="541" t="s">
        <v>454</v>
      </c>
      <c r="C1" s="541"/>
      <c r="D1" s="541"/>
      <c r="E1" s="541"/>
      <c r="F1" s="541"/>
      <c r="G1" s="541"/>
      <c r="H1" s="412"/>
      <c r="I1" s="412"/>
      <c r="J1" s="210"/>
      <c r="K1" s="210"/>
      <c r="L1" s="210"/>
      <c r="M1" s="210"/>
      <c r="N1" s="210"/>
      <c r="O1" s="210"/>
      <c r="P1" s="210"/>
      <c r="Q1" s="210"/>
      <c r="R1" s="210"/>
      <c r="S1" s="210"/>
      <c r="T1" s="55"/>
      <c r="U1" s="55"/>
      <c r="V1" s="55"/>
      <c r="W1" s="55"/>
      <c r="X1" s="55"/>
      <c r="Y1" s="56"/>
    </row>
    <row r="2" spans="1:25" ht="15.75">
      <c r="A2" s="426" t="s">
        <v>0</v>
      </c>
      <c r="B2" s="451" t="s">
        <v>94</v>
      </c>
      <c r="C2" s="425" t="s">
        <v>95</v>
      </c>
      <c r="D2" s="453" t="s">
        <v>49</v>
      </c>
      <c r="E2" s="425" t="s">
        <v>50</v>
      </c>
      <c r="F2" s="425" t="s">
        <v>51</v>
      </c>
      <c r="G2" s="425" t="s">
        <v>6</v>
      </c>
      <c r="H2" s="425" t="s">
        <v>52</v>
      </c>
      <c r="I2" s="425" t="s">
        <v>53</v>
      </c>
      <c r="J2" s="425" t="s">
        <v>96</v>
      </c>
      <c r="K2" s="425" t="s">
        <v>55</v>
      </c>
      <c r="L2" s="425" t="s">
        <v>56</v>
      </c>
      <c r="M2" s="425" t="s">
        <v>12</v>
      </c>
      <c r="N2" s="425" t="s">
        <v>97</v>
      </c>
      <c r="O2" s="425" t="s">
        <v>98</v>
      </c>
      <c r="P2" s="425"/>
      <c r="Q2" s="425"/>
      <c r="R2" s="425"/>
      <c r="S2" s="429" t="s">
        <v>58</v>
      </c>
    </row>
    <row r="3" spans="1:25" ht="15.75">
      <c r="A3" s="427"/>
      <c r="B3" s="452"/>
      <c r="C3" s="414"/>
      <c r="D3" s="454"/>
      <c r="E3" s="414"/>
      <c r="F3" s="414"/>
      <c r="G3" s="414"/>
      <c r="H3" s="414"/>
      <c r="I3" s="414"/>
      <c r="J3" s="414"/>
      <c r="K3" s="414"/>
      <c r="L3" s="414"/>
      <c r="M3" s="414"/>
      <c r="N3" s="414"/>
      <c r="O3" s="3" t="s">
        <v>16</v>
      </c>
      <c r="P3" s="3" t="s">
        <v>17</v>
      </c>
      <c r="Q3" s="3" t="s">
        <v>18</v>
      </c>
      <c r="R3" s="3" t="s">
        <v>19</v>
      </c>
      <c r="S3" s="430"/>
    </row>
    <row r="4" spans="1:25" ht="75" customHeight="1">
      <c r="A4" s="456" t="s">
        <v>20</v>
      </c>
      <c r="B4" s="470" t="s">
        <v>21</v>
      </c>
      <c r="C4" s="470" t="s">
        <v>99</v>
      </c>
      <c r="D4" s="320" t="s">
        <v>100</v>
      </c>
      <c r="E4" s="320" t="s">
        <v>101</v>
      </c>
      <c r="F4" s="320" t="s">
        <v>102</v>
      </c>
      <c r="G4" s="170" t="s">
        <v>103</v>
      </c>
      <c r="H4" s="40" t="s">
        <v>104</v>
      </c>
      <c r="I4" s="39" t="s">
        <v>28</v>
      </c>
      <c r="J4" s="39" t="s">
        <v>29</v>
      </c>
      <c r="K4" s="39" t="s">
        <v>86</v>
      </c>
      <c r="L4" s="40" t="s">
        <v>105</v>
      </c>
      <c r="M4" s="171">
        <v>1</v>
      </c>
      <c r="N4" s="321">
        <v>0.9</v>
      </c>
      <c r="O4" s="322">
        <v>0.2</v>
      </c>
      <c r="P4" s="322">
        <v>0.2</v>
      </c>
      <c r="Q4" s="322">
        <v>0.3</v>
      </c>
      <c r="R4" s="322">
        <v>0.3</v>
      </c>
      <c r="S4" s="355"/>
    </row>
    <row r="5" spans="1:25" ht="120" customHeight="1">
      <c r="A5" s="457"/>
      <c r="B5" s="471"/>
      <c r="C5" s="471"/>
      <c r="D5" s="47" t="s">
        <v>100</v>
      </c>
      <c r="E5" s="29" t="s">
        <v>106</v>
      </c>
      <c r="F5" s="58" t="s">
        <v>107</v>
      </c>
      <c r="G5" s="58" t="s">
        <v>108</v>
      </c>
      <c r="H5" s="58" t="s">
        <v>109</v>
      </c>
      <c r="I5" s="31" t="s">
        <v>28</v>
      </c>
      <c r="J5" s="31" t="s">
        <v>29</v>
      </c>
      <c r="K5" s="39" t="s">
        <v>30</v>
      </c>
      <c r="L5" s="40" t="s">
        <v>110</v>
      </c>
      <c r="M5" s="171">
        <v>1</v>
      </c>
      <c r="N5" s="321">
        <v>0.05</v>
      </c>
      <c r="O5" s="321">
        <v>0.25</v>
      </c>
      <c r="P5" s="321">
        <v>0.25</v>
      </c>
      <c r="Q5" s="321">
        <v>0.25</v>
      </c>
      <c r="R5" s="321">
        <v>0.25</v>
      </c>
      <c r="S5" s="356"/>
    </row>
    <row r="6" spans="1:25" ht="120" customHeight="1" thickBot="1">
      <c r="A6" s="458"/>
      <c r="B6" s="530"/>
      <c r="C6" s="530"/>
      <c r="D6" s="357" t="s">
        <v>100</v>
      </c>
      <c r="E6" s="358" t="s">
        <v>106</v>
      </c>
      <c r="F6" s="354" t="s">
        <v>111</v>
      </c>
      <c r="G6" s="359" t="s">
        <v>112</v>
      </c>
      <c r="H6" s="360" t="s">
        <v>113</v>
      </c>
      <c r="I6" s="361" t="s">
        <v>28</v>
      </c>
      <c r="J6" s="361" t="s">
        <v>29</v>
      </c>
      <c r="K6" s="361" t="s">
        <v>30</v>
      </c>
      <c r="L6" s="359" t="s">
        <v>110</v>
      </c>
      <c r="M6" s="362">
        <v>1</v>
      </c>
      <c r="N6" s="363">
        <v>0.05</v>
      </c>
      <c r="O6" s="364">
        <v>0.25</v>
      </c>
      <c r="P6" s="364">
        <v>0.25</v>
      </c>
      <c r="Q6" s="364">
        <v>0.25</v>
      </c>
      <c r="R6" s="364">
        <v>0.25</v>
      </c>
      <c r="S6" s="365"/>
    </row>
    <row r="7" spans="1:25">
      <c r="N7" s="62">
        <f>N4+N5+N6</f>
        <v>1</v>
      </c>
      <c r="O7" s="63"/>
      <c r="P7" s="63"/>
      <c r="Q7" s="63"/>
      <c r="R7" s="63"/>
    </row>
    <row r="8" spans="1:25">
      <c r="N8" s="62"/>
      <c r="O8" s="63"/>
      <c r="P8" s="63"/>
      <c r="Q8" s="63"/>
      <c r="R8" s="63"/>
    </row>
    <row r="9" spans="1:25">
      <c r="N9" s="62"/>
      <c r="O9" s="63"/>
      <c r="P9" s="63"/>
      <c r="Q9" s="63"/>
      <c r="R9" s="63"/>
    </row>
    <row r="10" spans="1:25">
      <c r="N10" s="62"/>
      <c r="O10" s="63"/>
      <c r="P10" s="63"/>
      <c r="Q10" s="63"/>
      <c r="R10" s="63"/>
    </row>
    <row r="11" spans="1:25">
      <c r="N11" s="62"/>
      <c r="O11" s="63"/>
      <c r="P11" s="63"/>
      <c r="Q11" s="63"/>
      <c r="R11" s="63"/>
    </row>
  </sheetData>
  <mergeCells count="20">
    <mergeCell ref="K2:K3"/>
    <mergeCell ref="A2:A3"/>
    <mergeCell ref="B2:B3"/>
    <mergeCell ref="C2:C3"/>
    <mergeCell ref="D2:D3"/>
    <mergeCell ref="E2:E3"/>
    <mergeCell ref="F2:F3"/>
    <mergeCell ref="G2:G3"/>
    <mergeCell ref="H2:H3"/>
    <mergeCell ref="I2:I3"/>
    <mergeCell ref="B1:G1"/>
    <mergeCell ref="A4:A6"/>
    <mergeCell ref="B4:B6"/>
    <mergeCell ref="C4:C6"/>
    <mergeCell ref="J2:J3"/>
    <mergeCell ref="S2:S3"/>
    <mergeCell ref="L2:L3"/>
    <mergeCell ref="M2:M3"/>
    <mergeCell ref="N2:N3"/>
    <mergeCell ref="O2:R2"/>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0"/>
  <sheetViews>
    <sheetView workbookViewId="0">
      <selection activeCell="E13" sqref="E13"/>
    </sheetView>
  </sheetViews>
  <sheetFormatPr baseColWidth="10" defaultColWidth="11.42578125" defaultRowHeight="15.75"/>
  <cols>
    <col min="1" max="1" width="33.28515625" style="261" customWidth="1"/>
    <col min="2" max="2" width="38.85546875" style="263" customWidth="1"/>
    <col min="3" max="3" width="30.140625" style="263" customWidth="1"/>
    <col min="4" max="4" width="18.28515625" style="263" customWidth="1"/>
    <col min="5" max="5" width="19.140625" style="263" customWidth="1"/>
    <col min="6" max="6" width="43" style="264" customWidth="1"/>
    <col min="7" max="7" width="29.140625" style="263" customWidth="1"/>
    <col min="8" max="8" width="52.85546875" style="263" hidden="1" customWidth="1"/>
    <col min="9" max="9" width="20.5703125" style="263" hidden="1" customWidth="1"/>
    <col min="10" max="10" width="24.42578125" style="263" hidden="1" customWidth="1"/>
    <col min="11" max="11" width="14.5703125" style="263" hidden="1" customWidth="1"/>
    <col min="12" max="12" width="19.7109375" style="263" customWidth="1"/>
    <col min="13" max="13" width="12.42578125" style="263" bestFit="1" customWidth="1"/>
    <col min="14" max="14" width="15.28515625" style="266" bestFit="1" customWidth="1"/>
    <col min="15" max="16" width="9" style="263" bestFit="1" customWidth="1"/>
    <col min="17" max="17" width="10.140625" style="263" bestFit="1" customWidth="1"/>
    <col min="18" max="18" width="9" style="263" bestFit="1" customWidth="1"/>
    <col min="19" max="19" width="56.140625" style="263" bestFit="1" customWidth="1"/>
    <col min="20" max="16384" width="11.42578125" style="261"/>
  </cols>
  <sheetData>
    <row r="1" spans="1:19" s="2" customFormat="1" ht="53.25" customHeight="1" thickBot="1">
      <c r="A1" s="542"/>
      <c r="B1" s="544" t="s">
        <v>455</v>
      </c>
      <c r="C1" s="545"/>
      <c r="D1" s="545"/>
      <c r="E1" s="545"/>
      <c r="F1" s="545"/>
      <c r="G1" s="545"/>
      <c r="H1" s="545"/>
      <c r="I1" s="545"/>
      <c r="J1" s="545"/>
      <c r="K1" s="545"/>
      <c r="L1" s="545"/>
      <c r="M1" s="545"/>
      <c r="N1" s="545"/>
      <c r="O1" s="437"/>
      <c r="P1" s="437"/>
      <c r="Q1" s="437"/>
      <c r="R1" s="437"/>
      <c r="S1" s="437"/>
    </row>
    <row r="2" spans="1:19" s="2" customFormat="1" ht="15.75" hidden="1" customHeight="1" thickBot="1">
      <c r="A2" s="543"/>
      <c r="B2" s="546"/>
      <c r="C2" s="547"/>
      <c r="D2" s="547"/>
      <c r="E2" s="547"/>
      <c r="F2" s="547"/>
      <c r="G2" s="547"/>
      <c r="H2" s="547"/>
      <c r="I2" s="547"/>
      <c r="J2" s="547"/>
      <c r="K2" s="547"/>
      <c r="L2" s="547"/>
      <c r="M2" s="547"/>
      <c r="N2" s="547"/>
      <c r="O2" s="548"/>
      <c r="P2" s="548"/>
      <c r="Q2" s="548"/>
      <c r="R2" s="548"/>
      <c r="S2" s="548"/>
    </row>
    <row r="3" spans="1:19" s="2" customFormat="1" ht="27.75" customHeight="1">
      <c r="A3" s="532" t="s">
        <v>114</v>
      </c>
      <c r="B3" s="531" t="s">
        <v>94</v>
      </c>
      <c r="C3" s="531" t="s">
        <v>95</v>
      </c>
      <c r="D3" s="531" t="s">
        <v>49</v>
      </c>
      <c r="E3" s="531" t="s">
        <v>50</v>
      </c>
      <c r="F3" s="549" t="s">
        <v>51</v>
      </c>
      <c r="G3" s="531" t="s">
        <v>6</v>
      </c>
      <c r="H3" s="531" t="s">
        <v>52</v>
      </c>
      <c r="I3" s="531" t="s">
        <v>53</v>
      </c>
      <c r="J3" s="531" t="s">
        <v>96</v>
      </c>
      <c r="K3" s="531" t="s">
        <v>55</v>
      </c>
      <c r="L3" s="531" t="s">
        <v>56</v>
      </c>
      <c r="M3" s="531" t="s">
        <v>12</v>
      </c>
      <c r="N3" s="550" t="s">
        <v>97</v>
      </c>
      <c r="O3" s="451" t="s">
        <v>368</v>
      </c>
      <c r="P3" s="552"/>
      <c r="Q3" s="552"/>
      <c r="R3" s="453"/>
      <c r="S3" s="553" t="s">
        <v>15</v>
      </c>
    </row>
    <row r="4" spans="1:19" s="2" customFormat="1" ht="16.149999999999999" customHeight="1">
      <c r="A4" s="533"/>
      <c r="B4" s="435"/>
      <c r="C4" s="435"/>
      <c r="D4" s="435"/>
      <c r="E4" s="435"/>
      <c r="F4" s="438"/>
      <c r="G4" s="435"/>
      <c r="H4" s="435"/>
      <c r="I4" s="435"/>
      <c r="J4" s="435"/>
      <c r="K4" s="435"/>
      <c r="L4" s="435"/>
      <c r="M4" s="435"/>
      <c r="N4" s="551"/>
      <c r="O4" s="105" t="s">
        <v>16</v>
      </c>
      <c r="P4" s="204" t="s">
        <v>17</v>
      </c>
      <c r="Q4" s="105" t="s">
        <v>18</v>
      </c>
      <c r="R4" s="204" t="s">
        <v>19</v>
      </c>
      <c r="S4" s="554"/>
    </row>
    <row r="5" spans="1:19" s="246" customFormat="1" ht="42.75">
      <c r="A5" s="587" t="s">
        <v>369</v>
      </c>
      <c r="B5" s="588" t="s">
        <v>249</v>
      </c>
      <c r="C5" s="588" t="s">
        <v>370</v>
      </c>
      <c r="D5" s="267" t="s">
        <v>371</v>
      </c>
      <c r="E5" s="267" t="s">
        <v>371</v>
      </c>
      <c r="F5" s="271" t="s">
        <v>372</v>
      </c>
      <c r="G5" s="267" t="s">
        <v>373</v>
      </c>
      <c r="H5" s="311" t="s">
        <v>374</v>
      </c>
      <c r="I5" s="311" t="s">
        <v>70</v>
      </c>
      <c r="J5" s="311" t="s">
        <v>256</v>
      </c>
      <c r="K5" s="311" t="s">
        <v>30</v>
      </c>
      <c r="L5" s="311" t="s">
        <v>375</v>
      </c>
      <c r="M5" s="269">
        <v>100</v>
      </c>
      <c r="N5" s="270">
        <v>0.4</v>
      </c>
      <c r="O5" s="269">
        <v>0</v>
      </c>
      <c r="P5" s="269">
        <v>0</v>
      </c>
      <c r="Q5" s="269">
        <v>20</v>
      </c>
      <c r="R5" s="269">
        <v>80</v>
      </c>
      <c r="S5" s="324"/>
    </row>
    <row r="6" spans="1:19" s="246" customFormat="1" ht="99.75">
      <c r="A6" s="589"/>
      <c r="B6" s="590"/>
      <c r="C6" s="590"/>
      <c r="D6" s="267" t="s">
        <v>371</v>
      </c>
      <c r="E6" s="267" t="s">
        <v>371</v>
      </c>
      <c r="F6" s="271" t="s">
        <v>376</v>
      </c>
      <c r="G6" s="267" t="s">
        <v>377</v>
      </c>
      <c r="H6" s="271" t="s">
        <v>378</v>
      </c>
      <c r="I6" s="267" t="s">
        <v>70</v>
      </c>
      <c r="J6" s="267" t="s">
        <v>256</v>
      </c>
      <c r="K6" s="267" t="s">
        <v>30</v>
      </c>
      <c r="L6" s="267" t="s">
        <v>257</v>
      </c>
      <c r="M6" s="278">
        <v>1</v>
      </c>
      <c r="N6" s="279">
        <v>0.3</v>
      </c>
      <c r="O6" s="279">
        <v>0</v>
      </c>
      <c r="P6" s="278">
        <v>0.2</v>
      </c>
      <c r="Q6" s="278">
        <v>0.4</v>
      </c>
      <c r="R6" s="278">
        <v>0.4</v>
      </c>
      <c r="S6" s="591"/>
    </row>
    <row r="7" spans="1:19" s="246" customFormat="1" ht="57">
      <c r="A7" s="589"/>
      <c r="B7" s="590"/>
      <c r="C7" s="590"/>
      <c r="D7" s="267" t="s">
        <v>371</v>
      </c>
      <c r="E7" s="267" t="s">
        <v>371</v>
      </c>
      <c r="F7" s="271" t="s">
        <v>379</v>
      </c>
      <c r="G7" s="267" t="s">
        <v>380</v>
      </c>
      <c r="H7" s="267" t="s">
        <v>381</v>
      </c>
      <c r="I7" s="267" t="s">
        <v>70</v>
      </c>
      <c r="J7" s="267" t="s">
        <v>256</v>
      </c>
      <c r="K7" s="267" t="s">
        <v>30</v>
      </c>
      <c r="L7" s="267" t="s">
        <v>382</v>
      </c>
      <c r="M7" s="281">
        <v>46</v>
      </c>
      <c r="N7" s="279">
        <v>0.25</v>
      </c>
      <c r="O7" s="281">
        <v>10</v>
      </c>
      <c r="P7" s="281">
        <v>12</v>
      </c>
      <c r="Q7" s="281">
        <v>12</v>
      </c>
      <c r="R7" s="281">
        <v>12</v>
      </c>
      <c r="S7" s="592" t="s">
        <v>383</v>
      </c>
    </row>
    <row r="8" spans="1:19" s="262" customFormat="1" ht="72" thickBot="1">
      <c r="A8" s="593"/>
      <c r="B8" s="594"/>
      <c r="C8" s="594"/>
      <c r="D8" s="326" t="s">
        <v>371</v>
      </c>
      <c r="E8" s="326" t="s">
        <v>371</v>
      </c>
      <c r="F8" s="595" t="s">
        <v>384</v>
      </c>
      <c r="G8" s="326"/>
      <c r="H8" s="595" t="s">
        <v>384</v>
      </c>
      <c r="I8" s="326" t="s">
        <v>70</v>
      </c>
      <c r="J8" s="326" t="s">
        <v>256</v>
      </c>
      <c r="K8" s="326" t="s">
        <v>30</v>
      </c>
      <c r="L8" s="326" t="s">
        <v>382</v>
      </c>
      <c r="M8" s="317">
        <v>130</v>
      </c>
      <c r="N8" s="318">
        <v>0.05</v>
      </c>
      <c r="O8" s="319">
        <v>130</v>
      </c>
      <c r="P8" s="319">
        <v>130</v>
      </c>
      <c r="Q8" s="319">
        <v>130</v>
      </c>
      <c r="R8" s="319">
        <v>130</v>
      </c>
      <c r="S8" s="330" t="s">
        <v>385</v>
      </c>
    </row>
    <row r="9" spans="1:19" s="263" customFormat="1">
      <c r="A9" s="261"/>
      <c r="F9" s="264"/>
      <c r="M9" s="265"/>
      <c r="N9" s="266"/>
      <c r="O9" s="265"/>
      <c r="P9" s="265"/>
      <c r="Q9" s="265"/>
      <c r="R9" s="265"/>
    </row>
    <row r="10" spans="1:19" s="263" customFormat="1">
      <c r="A10" s="261"/>
      <c r="F10" s="264"/>
      <c r="M10" s="265"/>
      <c r="N10" s="266"/>
      <c r="O10" s="265"/>
      <c r="P10" s="265"/>
      <c r="Q10" s="265"/>
      <c r="R10" s="265"/>
    </row>
    <row r="11" spans="1:19" s="263" customFormat="1">
      <c r="A11" s="261"/>
      <c r="F11" s="264"/>
      <c r="M11" s="265"/>
      <c r="N11" s="266"/>
      <c r="O11" s="265"/>
      <c r="P11" s="265"/>
      <c r="Q11" s="265"/>
      <c r="R11" s="265"/>
    </row>
    <row r="12" spans="1:19" s="263" customFormat="1">
      <c r="A12" s="261"/>
      <c r="F12" s="264"/>
      <c r="M12" s="265"/>
      <c r="N12" s="266"/>
      <c r="O12" s="265"/>
      <c r="P12" s="265"/>
      <c r="Q12" s="265"/>
      <c r="R12" s="265"/>
    </row>
    <row r="13" spans="1:19" s="263" customFormat="1">
      <c r="A13" s="261"/>
      <c r="F13" s="264"/>
      <c r="M13" s="265"/>
      <c r="N13" s="266"/>
      <c r="O13" s="265"/>
      <c r="P13" s="265"/>
      <c r="Q13" s="265"/>
      <c r="R13" s="265"/>
    </row>
    <row r="14" spans="1:19" s="263" customFormat="1">
      <c r="A14" s="261"/>
      <c r="F14" s="264"/>
      <c r="M14" s="265"/>
      <c r="N14" s="266"/>
      <c r="O14" s="265"/>
      <c r="P14" s="265"/>
      <c r="Q14" s="265"/>
      <c r="R14" s="265"/>
    </row>
    <row r="15" spans="1:19" s="263" customFormat="1">
      <c r="A15" s="261"/>
      <c r="F15" s="264"/>
      <c r="M15" s="265"/>
      <c r="N15" s="266"/>
      <c r="O15" s="265"/>
      <c r="P15" s="265"/>
      <c r="Q15" s="265"/>
      <c r="R15" s="265"/>
    </row>
    <row r="16" spans="1:19" s="263" customFormat="1">
      <c r="A16" s="261"/>
      <c r="F16" s="264"/>
      <c r="M16" s="265"/>
      <c r="N16" s="266"/>
      <c r="O16" s="265"/>
      <c r="P16" s="265"/>
      <c r="Q16" s="265"/>
      <c r="R16" s="265"/>
    </row>
    <row r="17" spans="1:18" s="263" customFormat="1">
      <c r="A17" s="261"/>
      <c r="F17" s="264"/>
      <c r="M17" s="265"/>
      <c r="N17" s="266"/>
      <c r="O17" s="265"/>
      <c r="P17" s="265"/>
      <c r="Q17" s="265"/>
      <c r="R17" s="265"/>
    </row>
    <row r="18" spans="1:18" s="263" customFormat="1">
      <c r="A18" s="261"/>
      <c r="F18" s="264"/>
      <c r="M18" s="265"/>
      <c r="N18" s="266"/>
      <c r="O18" s="265"/>
      <c r="P18" s="265"/>
      <c r="Q18" s="265"/>
      <c r="R18" s="265"/>
    </row>
    <row r="19" spans="1:18" s="263" customFormat="1">
      <c r="A19" s="261"/>
      <c r="F19" s="264"/>
      <c r="M19" s="265"/>
      <c r="N19" s="266"/>
      <c r="O19" s="265"/>
      <c r="P19" s="265"/>
      <c r="Q19" s="265"/>
      <c r="R19" s="265"/>
    </row>
    <row r="20" spans="1:18" s="263" customFormat="1">
      <c r="A20" s="261"/>
      <c r="F20" s="264"/>
      <c r="M20" s="265"/>
      <c r="N20" s="266"/>
      <c r="O20" s="265"/>
      <c r="P20" s="265"/>
      <c r="Q20" s="265"/>
      <c r="R20" s="265"/>
    </row>
    <row r="21" spans="1:18" s="263" customFormat="1">
      <c r="A21" s="261"/>
      <c r="F21" s="264"/>
      <c r="M21" s="265"/>
      <c r="N21" s="266"/>
      <c r="O21" s="265"/>
      <c r="P21" s="265"/>
      <c r="Q21" s="265"/>
      <c r="R21" s="265"/>
    </row>
    <row r="22" spans="1:18" s="263" customFormat="1">
      <c r="A22" s="261"/>
      <c r="F22" s="264"/>
      <c r="M22" s="265"/>
      <c r="N22" s="266"/>
      <c r="O22" s="265"/>
      <c r="P22" s="265"/>
      <c r="Q22" s="265"/>
      <c r="R22" s="265"/>
    </row>
    <row r="23" spans="1:18" s="263" customFormat="1">
      <c r="A23" s="261"/>
      <c r="F23" s="264"/>
      <c r="M23" s="265"/>
      <c r="N23" s="266"/>
      <c r="O23" s="265"/>
      <c r="P23" s="265"/>
      <c r="Q23" s="265"/>
      <c r="R23" s="265"/>
    </row>
    <row r="24" spans="1:18" s="263" customFormat="1">
      <c r="A24" s="261"/>
      <c r="F24" s="264"/>
      <c r="M24" s="265"/>
      <c r="N24" s="266"/>
      <c r="O24" s="265"/>
      <c r="P24" s="265"/>
      <c r="Q24" s="265"/>
      <c r="R24" s="265"/>
    </row>
    <row r="25" spans="1:18" s="263" customFormat="1">
      <c r="A25" s="261"/>
      <c r="F25" s="264"/>
      <c r="M25" s="265"/>
      <c r="N25" s="266"/>
      <c r="O25" s="265"/>
      <c r="P25" s="265"/>
      <c r="Q25" s="265"/>
      <c r="R25" s="265"/>
    </row>
    <row r="26" spans="1:18" s="263" customFormat="1">
      <c r="A26" s="261"/>
      <c r="F26" s="264"/>
      <c r="M26" s="265"/>
      <c r="N26" s="266"/>
      <c r="O26" s="265"/>
      <c r="P26" s="265"/>
      <c r="Q26" s="265"/>
      <c r="R26" s="265"/>
    </row>
    <row r="27" spans="1:18" s="263" customFormat="1">
      <c r="A27" s="261"/>
      <c r="F27" s="264"/>
      <c r="M27" s="265"/>
      <c r="N27" s="266"/>
      <c r="O27" s="265"/>
      <c r="P27" s="265"/>
      <c r="Q27" s="265"/>
      <c r="R27" s="265"/>
    </row>
    <row r="28" spans="1:18" s="263" customFormat="1">
      <c r="A28" s="261"/>
      <c r="F28" s="264"/>
      <c r="M28" s="265"/>
      <c r="N28" s="266"/>
      <c r="O28" s="265"/>
      <c r="P28" s="265"/>
      <c r="Q28" s="265"/>
      <c r="R28" s="265"/>
    </row>
    <row r="29" spans="1:18" s="263" customFormat="1">
      <c r="A29" s="261"/>
      <c r="F29" s="264"/>
      <c r="M29" s="265"/>
      <c r="N29" s="266"/>
      <c r="O29" s="265"/>
      <c r="P29" s="265"/>
      <c r="Q29" s="265"/>
      <c r="R29" s="265"/>
    </row>
    <row r="30" spans="1:18" s="263" customFormat="1">
      <c r="A30" s="261"/>
      <c r="F30" s="264"/>
      <c r="M30" s="265"/>
      <c r="N30" s="266"/>
      <c r="O30" s="265"/>
      <c r="P30" s="265"/>
      <c r="Q30" s="265"/>
      <c r="R30" s="265"/>
    </row>
    <row r="31" spans="1:18" s="263" customFormat="1">
      <c r="A31" s="261"/>
      <c r="F31" s="264"/>
      <c r="M31" s="265"/>
      <c r="N31" s="266"/>
      <c r="O31" s="265"/>
      <c r="P31" s="265"/>
      <c r="Q31" s="265"/>
      <c r="R31" s="265"/>
    </row>
    <row r="32" spans="1:18" s="263" customFormat="1">
      <c r="A32" s="261"/>
      <c r="F32" s="264"/>
      <c r="M32" s="265"/>
      <c r="N32" s="266"/>
      <c r="O32" s="265"/>
      <c r="P32" s="265"/>
      <c r="Q32" s="265"/>
      <c r="R32" s="265"/>
    </row>
    <row r="33" spans="1:18" s="263" customFormat="1">
      <c r="A33" s="261"/>
      <c r="F33" s="264"/>
      <c r="M33" s="265"/>
      <c r="N33" s="266"/>
      <c r="O33" s="265"/>
      <c r="P33" s="265"/>
      <c r="Q33" s="265"/>
      <c r="R33" s="265"/>
    </row>
    <row r="34" spans="1:18" s="263" customFormat="1">
      <c r="A34" s="261"/>
      <c r="F34" s="264"/>
      <c r="M34" s="265"/>
      <c r="N34" s="266"/>
      <c r="O34" s="265"/>
      <c r="P34" s="265"/>
      <c r="Q34" s="265"/>
      <c r="R34" s="265"/>
    </row>
    <row r="35" spans="1:18" s="263" customFormat="1">
      <c r="A35" s="261"/>
      <c r="F35" s="264"/>
      <c r="M35" s="265"/>
      <c r="N35" s="266"/>
      <c r="O35" s="265"/>
      <c r="P35" s="265"/>
      <c r="Q35" s="265"/>
      <c r="R35" s="265"/>
    </row>
    <row r="36" spans="1:18" s="263" customFormat="1">
      <c r="A36" s="261"/>
      <c r="F36" s="264"/>
      <c r="M36" s="265"/>
      <c r="N36" s="266"/>
      <c r="O36" s="265"/>
      <c r="P36" s="265"/>
      <c r="Q36" s="265"/>
      <c r="R36" s="265"/>
    </row>
    <row r="37" spans="1:18" s="263" customFormat="1">
      <c r="A37" s="261"/>
      <c r="F37" s="264"/>
      <c r="M37" s="265"/>
      <c r="N37" s="266"/>
      <c r="O37" s="265"/>
      <c r="P37" s="265"/>
      <c r="Q37" s="265"/>
      <c r="R37" s="265"/>
    </row>
    <row r="38" spans="1:18" s="263" customFormat="1">
      <c r="A38" s="261"/>
      <c r="F38" s="264"/>
      <c r="M38" s="265"/>
      <c r="N38" s="266"/>
      <c r="O38" s="265"/>
      <c r="P38" s="265"/>
      <c r="Q38" s="265"/>
      <c r="R38" s="265"/>
    </row>
    <row r="39" spans="1:18" s="263" customFormat="1">
      <c r="A39" s="261"/>
      <c r="F39" s="264"/>
      <c r="M39" s="265"/>
      <c r="N39" s="266"/>
      <c r="O39" s="265"/>
      <c r="P39" s="265"/>
      <c r="Q39" s="265"/>
      <c r="R39" s="265"/>
    </row>
    <row r="40" spans="1:18" s="263" customFormat="1">
      <c r="A40" s="261"/>
      <c r="F40" s="264"/>
      <c r="M40" s="265"/>
      <c r="N40" s="266"/>
      <c r="O40" s="265"/>
      <c r="P40" s="265"/>
      <c r="Q40" s="265"/>
      <c r="R40" s="265"/>
    </row>
    <row r="41" spans="1:18" s="263" customFormat="1">
      <c r="A41" s="261"/>
      <c r="F41" s="264"/>
      <c r="M41" s="265"/>
      <c r="N41" s="266"/>
      <c r="O41" s="265"/>
      <c r="P41" s="265"/>
      <c r="Q41" s="265"/>
      <c r="R41" s="265"/>
    </row>
    <row r="42" spans="1:18" s="263" customFormat="1">
      <c r="A42" s="261"/>
      <c r="F42" s="264"/>
      <c r="M42" s="265"/>
      <c r="N42" s="266"/>
      <c r="O42" s="265"/>
      <c r="P42" s="265"/>
      <c r="Q42" s="265"/>
      <c r="R42" s="265"/>
    </row>
    <row r="43" spans="1:18" s="263" customFormat="1">
      <c r="A43" s="261"/>
      <c r="F43" s="264"/>
      <c r="M43" s="265"/>
      <c r="N43" s="266"/>
      <c r="O43" s="265"/>
      <c r="P43" s="265"/>
      <c r="Q43" s="265"/>
      <c r="R43" s="265"/>
    </row>
    <row r="44" spans="1:18" s="263" customFormat="1">
      <c r="A44" s="261"/>
      <c r="F44" s="264"/>
      <c r="M44" s="265"/>
      <c r="N44" s="266"/>
      <c r="O44" s="265"/>
      <c r="P44" s="265"/>
      <c r="Q44" s="265"/>
      <c r="R44" s="265"/>
    </row>
    <row r="45" spans="1:18" s="263" customFormat="1">
      <c r="A45" s="261"/>
      <c r="F45" s="264"/>
      <c r="M45" s="265"/>
      <c r="N45" s="266"/>
      <c r="O45" s="265"/>
      <c r="P45" s="265"/>
      <c r="Q45" s="265"/>
      <c r="R45" s="265"/>
    </row>
    <row r="46" spans="1:18" s="263" customFormat="1">
      <c r="A46" s="261"/>
      <c r="F46" s="264"/>
      <c r="M46" s="265"/>
      <c r="N46" s="266"/>
      <c r="O46" s="265"/>
      <c r="P46" s="265"/>
      <c r="Q46" s="265"/>
      <c r="R46" s="265"/>
    </row>
    <row r="47" spans="1:18" s="263" customFormat="1">
      <c r="A47" s="261"/>
      <c r="F47" s="264"/>
      <c r="M47" s="265"/>
      <c r="N47" s="266"/>
      <c r="O47" s="265"/>
      <c r="P47" s="265"/>
      <c r="Q47" s="265"/>
      <c r="R47" s="265"/>
    </row>
    <row r="48" spans="1:18" s="263" customFormat="1">
      <c r="A48" s="261"/>
      <c r="F48" s="264"/>
      <c r="M48" s="265"/>
      <c r="N48" s="266"/>
      <c r="O48" s="265"/>
      <c r="P48" s="265"/>
      <c r="Q48" s="265"/>
      <c r="R48" s="265"/>
    </row>
    <row r="49" spans="1:18" s="263" customFormat="1">
      <c r="A49" s="261"/>
      <c r="F49" s="264"/>
      <c r="M49" s="265"/>
      <c r="N49" s="266"/>
      <c r="O49" s="265"/>
      <c r="P49" s="265"/>
      <c r="Q49" s="265"/>
      <c r="R49" s="265"/>
    </row>
    <row r="50" spans="1:18" s="263" customFormat="1">
      <c r="A50" s="261"/>
      <c r="F50" s="264"/>
      <c r="M50" s="265"/>
      <c r="N50" s="266"/>
      <c r="O50" s="265"/>
      <c r="P50" s="265"/>
      <c r="Q50" s="265"/>
      <c r="R50" s="265"/>
    </row>
  </sheetData>
  <mergeCells count="22">
    <mergeCell ref="A1:A2"/>
    <mergeCell ref="B1:N2"/>
    <mergeCell ref="O1:S2"/>
    <mergeCell ref="A3:A4"/>
    <mergeCell ref="B3:B4"/>
    <mergeCell ref="C3:C4"/>
    <mergeCell ref="D3:D4"/>
    <mergeCell ref="E3:E4"/>
    <mergeCell ref="F3:F4"/>
    <mergeCell ref="G3:G4"/>
    <mergeCell ref="N3:N4"/>
    <mergeCell ref="O3:R3"/>
    <mergeCell ref="S3:S4"/>
    <mergeCell ref="J3:J4"/>
    <mergeCell ref="K3:K4"/>
    <mergeCell ref="L3:L4"/>
    <mergeCell ref="M3:M4"/>
    <mergeCell ref="A5:A8"/>
    <mergeCell ref="B5:B8"/>
    <mergeCell ref="C5:C8"/>
    <mergeCell ref="H3:H4"/>
    <mergeCell ref="I3:I4"/>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8"/>
  <sheetViews>
    <sheetView workbookViewId="0">
      <selection activeCell="D13" sqref="D13"/>
    </sheetView>
  </sheetViews>
  <sheetFormatPr baseColWidth="10" defaultColWidth="11.42578125" defaultRowHeight="15.75"/>
  <cols>
    <col min="1" max="1" width="33.28515625" style="261" customWidth="1"/>
    <col min="2" max="2" width="48" style="263" customWidth="1"/>
    <col min="3" max="3" width="21.7109375" style="263" customWidth="1"/>
    <col min="4" max="4" width="18.28515625" style="263" bestFit="1" customWidth="1"/>
    <col min="5" max="5" width="19.140625" style="263" bestFit="1" customWidth="1"/>
    <col min="6" max="6" width="19.7109375" style="263" bestFit="1" customWidth="1"/>
    <col min="7" max="7" width="20.5703125" style="263" bestFit="1" customWidth="1"/>
    <col min="8" max="8" width="52.85546875" style="263" bestFit="1" customWidth="1"/>
    <col min="9" max="9" width="20.5703125" style="263" bestFit="1" customWidth="1"/>
    <col min="10" max="10" width="24.42578125" style="263" bestFit="1" customWidth="1"/>
    <col min="11" max="11" width="14.5703125" style="263" bestFit="1" customWidth="1"/>
    <col min="12" max="12" width="27" style="263" bestFit="1" customWidth="1"/>
    <col min="13" max="13" width="12.42578125" style="263" bestFit="1" customWidth="1"/>
    <col min="14" max="14" width="15.28515625" style="263" bestFit="1" customWidth="1"/>
    <col min="15" max="18" width="9" style="263" bestFit="1" customWidth="1"/>
    <col min="19" max="19" width="56.140625" style="263" bestFit="1" customWidth="1"/>
    <col min="20" max="16384" width="11.42578125" style="261"/>
  </cols>
  <sheetData>
    <row r="1" spans="1:19" s="2" customFormat="1" ht="63" customHeight="1" thickBot="1">
      <c r="A1" s="42"/>
      <c r="B1" s="555" t="s">
        <v>456</v>
      </c>
      <c r="C1" s="556"/>
      <c r="D1" s="556"/>
      <c r="E1" s="556"/>
      <c r="F1" s="323"/>
      <c r="G1" s="323"/>
      <c r="H1" s="323"/>
      <c r="I1" s="323"/>
      <c r="J1" s="323"/>
      <c r="K1" s="323"/>
      <c r="L1" s="323"/>
      <c r="M1" s="323"/>
      <c r="N1" s="323"/>
      <c r="O1" s="437"/>
      <c r="P1" s="437"/>
      <c r="Q1" s="437"/>
      <c r="R1" s="437"/>
      <c r="S1" s="437"/>
    </row>
    <row r="2" spans="1:19" s="2" customFormat="1">
      <c r="A2" s="532" t="s">
        <v>114</v>
      </c>
      <c r="B2" s="531" t="s">
        <v>94</v>
      </c>
      <c r="C2" s="531" t="s">
        <v>95</v>
      </c>
      <c r="D2" s="531" t="s">
        <v>49</v>
      </c>
      <c r="E2" s="531" t="s">
        <v>50</v>
      </c>
      <c r="F2" s="531" t="s">
        <v>51</v>
      </c>
      <c r="G2" s="531" t="s">
        <v>6</v>
      </c>
      <c r="H2" s="531" t="s">
        <v>52</v>
      </c>
      <c r="I2" s="531" t="s">
        <v>53</v>
      </c>
      <c r="J2" s="531" t="s">
        <v>96</v>
      </c>
      <c r="K2" s="531" t="s">
        <v>55</v>
      </c>
      <c r="L2" s="531" t="s">
        <v>56</v>
      </c>
      <c r="M2" s="531" t="s">
        <v>12</v>
      </c>
      <c r="N2" s="531" t="s">
        <v>97</v>
      </c>
      <c r="O2" s="451" t="s">
        <v>368</v>
      </c>
      <c r="P2" s="552"/>
      <c r="Q2" s="552"/>
      <c r="R2" s="453"/>
      <c r="S2" s="553" t="s">
        <v>15</v>
      </c>
    </row>
    <row r="3" spans="1:19" s="2" customFormat="1">
      <c r="A3" s="533"/>
      <c r="B3" s="435"/>
      <c r="C3" s="435"/>
      <c r="D3" s="435"/>
      <c r="E3" s="435"/>
      <c r="F3" s="435"/>
      <c r="G3" s="435"/>
      <c r="H3" s="435"/>
      <c r="I3" s="435"/>
      <c r="J3" s="435"/>
      <c r="K3" s="435"/>
      <c r="L3" s="435"/>
      <c r="M3" s="435"/>
      <c r="N3" s="435"/>
      <c r="O3" s="105" t="s">
        <v>16</v>
      </c>
      <c r="P3" s="204" t="s">
        <v>17</v>
      </c>
      <c r="Q3" s="105" t="s">
        <v>18</v>
      </c>
      <c r="R3" s="204" t="s">
        <v>19</v>
      </c>
      <c r="S3" s="554"/>
    </row>
    <row r="4" spans="1:19" ht="57">
      <c r="A4" s="557" t="s">
        <v>369</v>
      </c>
      <c r="B4" s="559" t="s">
        <v>249</v>
      </c>
      <c r="C4" s="559" t="s">
        <v>370</v>
      </c>
      <c r="D4" s="267" t="s">
        <v>371</v>
      </c>
      <c r="E4" s="267" t="s">
        <v>371</v>
      </c>
      <c r="F4" s="267" t="s">
        <v>372</v>
      </c>
      <c r="G4" s="267" t="s">
        <v>373</v>
      </c>
      <c r="H4" s="268" t="s">
        <v>374</v>
      </c>
      <c r="I4" s="268" t="s">
        <v>70</v>
      </c>
      <c r="J4" s="268" t="s">
        <v>256</v>
      </c>
      <c r="K4" s="268" t="s">
        <v>30</v>
      </c>
      <c r="L4" s="268" t="s">
        <v>375</v>
      </c>
      <c r="M4" s="269">
        <v>80</v>
      </c>
      <c r="N4" s="270">
        <v>0.5</v>
      </c>
      <c r="O4" s="269">
        <v>0</v>
      </c>
      <c r="P4" s="269">
        <v>0</v>
      </c>
      <c r="Q4" s="269">
        <v>30</v>
      </c>
      <c r="R4" s="269">
        <v>50</v>
      </c>
      <c r="S4" s="324"/>
    </row>
    <row r="5" spans="1:19" ht="99.75">
      <c r="A5" s="557"/>
      <c r="B5" s="559"/>
      <c r="C5" s="559"/>
      <c r="D5" s="267" t="s">
        <v>371</v>
      </c>
      <c r="E5" s="267" t="s">
        <v>371</v>
      </c>
      <c r="F5" s="267" t="s">
        <v>376</v>
      </c>
      <c r="G5" s="267" t="s">
        <v>377</v>
      </c>
      <c r="H5" s="271" t="s">
        <v>378</v>
      </c>
      <c r="I5" s="267" t="s">
        <v>70</v>
      </c>
      <c r="J5" s="267" t="s">
        <v>256</v>
      </c>
      <c r="K5" s="267" t="s">
        <v>30</v>
      </c>
      <c r="L5" s="267" t="s">
        <v>257</v>
      </c>
      <c r="M5" s="272">
        <v>1</v>
      </c>
      <c r="N5" s="273">
        <v>0.25</v>
      </c>
      <c r="O5" s="272">
        <v>0.2</v>
      </c>
      <c r="P5" s="272">
        <v>0.2</v>
      </c>
      <c r="Q5" s="272">
        <v>0.3</v>
      </c>
      <c r="R5" s="272">
        <v>0.3</v>
      </c>
      <c r="S5" s="325" t="s">
        <v>386</v>
      </c>
    </row>
    <row r="6" spans="1:19" ht="57.75" thickBot="1">
      <c r="A6" s="558"/>
      <c r="B6" s="560"/>
      <c r="C6" s="560"/>
      <c r="D6" s="326" t="s">
        <v>371</v>
      </c>
      <c r="E6" s="326" t="s">
        <v>371</v>
      </c>
      <c r="F6" s="326" t="s">
        <v>379</v>
      </c>
      <c r="G6" s="326" t="s">
        <v>380</v>
      </c>
      <c r="H6" s="326" t="s">
        <v>381</v>
      </c>
      <c r="I6" s="326" t="s">
        <v>70</v>
      </c>
      <c r="J6" s="326" t="s">
        <v>256</v>
      </c>
      <c r="K6" s="326" t="s">
        <v>30</v>
      </c>
      <c r="L6" s="326" t="s">
        <v>382</v>
      </c>
      <c r="M6" s="327">
        <v>33</v>
      </c>
      <c r="N6" s="328">
        <v>0.25</v>
      </c>
      <c r="O6" s="329">
        <v>6</v>
      </c>
      <c r="P6" s="329">
        <v>9</v>
      </c>
      <c r="Q6" s="329">
        <v>9</v>
      </c>
      <c r="R6" s="329">
        <v>9</v>
      </c>
      <c r="S6" s="330" t="s">
        <v>387</v>
      </c>
    </row>
    <row r="7" spans="1:19" s="263" customFormat="1">
      <c r="A7" s="261"/>
      <c r="M7" s="265"/>
      <c r="N7" s="265"/>
      <c r="O7" s="265"/>
      <c r="P7" s="265"/>
      <c r="Q7" s="265"/>
      <c r="R7" s="265"/>
    </row>
    <row r="8" spans="1:19" s="263" customFormat="1">
      <c r="A8" s="261"/>
      <c r="M8" s="265"/>
      <c r="N8" s="265"/>
      <c r="O8" s="265"/>
      <c r="P8" s="265"/>
      <c r="Q8" s="265"/>
      <c r="R8" s="265"/>
    </row>
    <row r="9" spans="1:19" s="263" customFormat="1">
      <c r="A9" s="261"/>
      <c r="M9" s="265"/>
      <c r="N9" s="265"/>
      <c r="O9" s="265"/>
      <c r="P9" s="265"/>
      <c r="Q9" s="265"/>
      <c r="R9" s="265"/>
    </row>
    <row r="10" spans="1:19" s="263" customFormat="1">
      <c r="A10" s="261"/>
      <c r="M10" s="265"/>
      <c r="N10" s="265"/>
      <c r="O10" s="265"/>
      <c r="P10" s="265"/>
      <c r="Q10" s="265"/>
      <c r="R10" s="265"/>
    </row>
    <row r="11" spans="1:19" s="263" customFormat="1">
      <c r="A11" s="261"/>
      <c r="M11" s="265"/>
      <c r="N11" s="265"/>
      <c r="O11" s="265"/>
      <c r="P11" s="265"/>
      <c r="Q11" s="265"/>
      <c r="R11" s="265"/>
    </row>
    <row r="12" spans="1:19" s="263" customFormat="1">
      <c r="A12" s="261"/>
      <c r="M12" s="265"/>
      <c r="N12" s="265"/>
      <c r="O12" s="265"/>
      <c r="P12" s="265"/>
      <c r="Q12" s="265"/>
      <c r="R12" s="265"/>
    </row>
    <row r="13" spans="1:19" s="263" customFormat="1">
      <c r="A13" s="261"/>
      <c r="M13" s="265"/>
      <c r="N13" s="265"/>
      <c r="O13" s="265"/>
      <c r="P13" s="265"/>
      <c r="Q13" s="265"/>
      <c r="R13" s="265"/>
    </row>
    <row r="14" spans="1:19" s="263" customFormat="1">
      <c r="A14" s="261"/>
      <c r="M14" s="265"/>
      <c r="N14" s="265"/>
      <c r="O14" s="265"/>
      <c r="P14" s="265"/>
      <c r="Q14" s="265"/>
      <c r="R14" s="265"/>
    </row>
    <row r="15" spans="1:19" s="263" customFormat="1">
      <c r="A15" s="261"/>
      <c r="M15" s="265"/>
      <c r="N15" s="265"/>
      <c r="O15" s="265"/>
      <c r="P15" s="265"/>
      <c r="Q15" s="265"/>
      <c r="R15" s="265"/>
    </row>
    <row r="16" spans="1:19" s="263" customFormat="1">
      <c r="A16" s="261"/>
      <c r="M16" s="265"/>
      <c r="N16" s="265"/>
      <c r="O16" s="265"/>
      <c r="P16" s="265"/>
      <c r="Q16" s="265"/>
      <c r="R16" s="265"/>
    </row>
    <row r="17" spans="1:18" s="263" customFormat="1">
      <c r="A17" s="261"/>
      <c r="M17" s="265"/>
      <c r="N17" s="265"/>
      <c r="O17" s="265"/>
      <c r="P17" s="265"/>
      <c r="Q17" s="265"/>
      <c r="R17" s="265"/>
    </row>
    <row r="18" spans="1:18" s="263" customFormat="1">
      <c r="A18" s="261"/>
      <c r="M18" s="265"/>
      <c r="N18" s="265"/>
      <c r="O18" s="265"/>
      <c r="P18" s="265"/>
      <c r="Q18" s="265"/>
      <c r="R18" s="265"/>
    </row>
    <row r="19" spans="1:18" s="263" customFormat="1">
      <c r="A19" s="261"/>
      <c r="M19" s="265"/>
      <c r="N19" s="265"/>
      <c r="O19" s="265"/>
      <c r="P19" s="265"/>
      <c r="Q19" s="265"/>
      <c r="R19" s="265"/>
    </row>
    <row r="20" spans="1:18" s="263" customFormat="1">
      <c r="A20" s="261"/>
      <c r="M20" s="265"/>
      <c r="N20" s="265"/>
      <c r="O20" s="265"/>
      <c r="P20" s="265"/>
      <c r="Q20" s="265"/>
      <c r="R20" s="265"/>
    </row>
    <row r="21" spans="1:18" s="263" customFormat="1">
      <c r="A21" s="261"/>
      <c r="M21" s="265"/>
      <c r="N21" s="265"/>
      <c r="O21" s="265"/>
      <c r="P21" s="265"/>
      <c r="Q21" s="265"/>
      <c r="R21" s="265"/>
    </row>
    <row r="22" spans="1:18" s="263" customFormat="1">
      <c r="A22" s="261"/>
      <c r="M22" s="265"/>
      <c r="N22" s="265"/>
      <c r="O22" s="265"/>
      <c r="P22" s="265"/>
      <c r="Q22" s="265"/>
      <c r="R22" s="265"/>
    </row>
    <row r="23" spans="1:18" s="263" customFormat="1">
      <c r="A23" s="261"/>
      <c r="M23" s="265"/>
      <c r="N23" s="265"/>
      <c r="O23" s="265"/>
      <c r="P23" s="265"/>
      <c r="Q23" s="265"/>
      <c r="R23" s="265"/>
    </row>
    <row r="24" spans="1:18" s="263" customFormat="1">
      <c r="A24" s="261"/>
      <c r="M24" s="265"/>
      <c r="N24" s="265"/>
      <c r="O24" s="265"/>
      <c r="P24" s="265"/>
      <c r="Q24" s="265"/>
      <c r="R24" s="265"/>
    </row>
    <row r="25" spans="1:18" s="263" customFormat="1">
      <c r="A25" s="261"/>
      <c r="M25" s="265"/>
      <c r="N25" s="265"/>
      <c r="O25" s="265"/>
      <c r="P25" s="265"/>
      <c r="Q25" s="265"/>
      <c r="R25" s="265"/>
    </row>
    <row r="26" spans="1:18" s="263" customFormat="1">
      <c r="A26" s="261"/>
      <c r="M26" s="265"/>
      <c r="N26" s="265"/>
      <c r="O26" s="265"/>
      <c r="P26" s="265"/>
      <c r="Q26" s="265"/>
      <c r="R26" s="265"/>
    </row>
    <row r="27" spans="1:18" s="263" customFormat="1">
      <c r="A27" s="261"/>
      <c r="M27" s="265"/>
      <c r="N27" s="265"/>
      <c r="O27" s="265"/>
      <c r="P27" s="265"/>
      <c r="Q27" s="265"/>
      <c r="R27" s="265"/>
    </row>
    <row r="28" spans="1:18" s="263" customFormat="1">
      <c r="A28" s="261"/>
      <c r="M28" s="265"/>
      <c r="N28" s="265"/>
      <c r="O28" s="265"/>
      <c r="P28" s="265"/>
      <c r="Q28" s="265"/>
      <c r="R28" s="265"/>
    </row>
    <row r="29" spans="1:18" s="263" customFormat="1">
      <c r="A29" s="261"/>
      <c r="M29" s="265"/>
      <c r="N29" s="265"/>
      <c r="O29" s="265"/>
      <c r="P29" s="265"/>
      <c r="Q29" s="265"/>
      <c r="R29" s="265"/>
    </row>
    <row r="30" spans="1:18" s="263" customFormat="1">
      <c r="A30" s="261"/>
      <c r="M30" s="265"/>
      <c r="N30" s="265"/>
      <c r="O30" s="265"/>
      <c r="P30" s="265"/>
      <c r="Q30" s="265"/>
      <c r="R30" s="265"/>
    </row>
    <row r="31" spans="1:18" s="263" customFormat="1">
      <c r="A31" s="261"/>
      <c r="M31" s="265"/>
      <c r="N31" s="265"/>
      <c r="O31" s="265"/>
      <c r="P31" s="265"/>
      <c r="Q31" s="265"/>
      <c r="R31" s="265"/>
    </row>
    <row r="32" spans="1:18" s="263" customFormat="1">
      <c r="A32" s="261"/>
      <c r="M32" s="265"/>
      <c r="N32" s="265"/>
      <c r="O32" s="265"/>
      <c r="P32" s="265"/>
      <c r="Q32" s="265"/>
      <c r="R32" s="265"/>
    </row>
    <row r="33" spans="1:18" s="263" customFormat="1">
      <c r="A33" s="261"/>
      <c r="M33" s="265"/>
      <c r="N33" s="265"/>
      <c r="O33" s="265"/>
      <c r="P33" s="265"/>
      <c r="Q33" s="265"/>
      <c r="R33" s="265"/>
    </row>
    <row r="34" spans="1:18" s="263" customFormat="1">
      <c r="A34" s="261"/>
      <c r="M34" s="265"/>
      <c r="N34" s="265"/>
      <c r="O34" s="265"/>
      <c r="P34" s="265"/>
      <c r="Q34" s="265"/>
      <c r="R34" s="265"/>
    </row>
    <row r="35" spans="1:18" s="263" customFormat="1">
      <c r="A35" s="261"/>
      <c r="M35" s="265"/>
      <c r="N35" s="265"/>
      <c r="O35" s="265"/>
      <c r="P35" s="265"/>
      <c r="Q35" s="265"/>
      <c r="R35" s="265"/>
    </row>
    <row r="36" spans="1:18" s="263" customFormat="1">
      <c r="A36" s="261"/>
      <c r="M36" s="265"/>
      <c r="N36" s="265"/>
      <c r="O36" s="265"/>
      <c r="P36" s="265"/>
      <c r="Q36" s="265"/>
      <c r="R36" s="265"/>
    </row>
    <row r="37" spans="1:18" s="263" customFormat="1">
      <c r="A37" s="261"/>
      <c r="M37" s="265"/>
      <c r="N37" s="265"/>
      <c r="O37" s="265"/>
      <c r="P37" s="265"/>
      <c r="Q37" s="265"/>
      <c r="R37" s="265"/>
    </row>
    <row r="38" spans="1:18" s="263" customFormat="1">
      <c r="A38" s="261"/>
      <c r="M38" s="265"/>
      <c r="N38" s="265"/>
      <c r="O38" s="265"/>
      <c r="P38" s="265"/>
      <c r="Q38" s="265"/>
      <c r="R38" s="265"/>
    </row>
    <row r="39" spans="1:18" s="263" customFormat="1">
      <c r="A39" s="261"/>
      <c r="M39" s="265"/>
      <c r="N39" s="265"/>
      <c r="O39" s="265"/>
      <c r="P39" s="265"/>
      <c r="Q39" s="265"/>
      <c r="R39" s="265"/>
    </row>
    <row r="40" spans="1:18" s="263" customFormat="1">
      <c r="A40" s="261"/>
      <c r="M40" s="265"/>
      <c r="N40" s="265"/>
      <c r="O40" s="265"/>
      <c r="P40" s="265"/>
      <c r="Q40" s="265"/>
      <c r="R40" s="265"/>
    </row>
    <row r="41" spans="1:18" s="263" customFormat="1">
      <c r="A41" s="261"/>
      <c r="M41" s="265"/>
      <c r="N41" s="265"/>
      <c r="O41" s="265"/>
      <c r="P41" s="265"/>
      <c r="Q41" s="265"/>
      <c r="R41" s="265"/>
    </row>
    <row r="42" spans="1:18" s="263" customFormat="1">
      <c r="A42" s="261"/>
      <c r="M42" s="265"/>
      <c r="N42" s="265"/>
      <c r="O42" s="265"/>
      <c r="P42" s="265"/>
      <c r="Q42" s="265"/>
      <c r="R42" s="265"/>
    </row>
    <row r="43" spans="1:18" s="263" customFormat="1">
      <c r="A43" s="261"/>
      <c r="M43" s="265"/>
      <c r="N43" s="265"/>
      <c r="O43" s="265"/>
      <c r="P43" s="265"/>
      <c r="Q43" s="265"/>
      <c r="R43" s="265"/>
    </row>
    <row r="44" spans="1:18" s="263" customFormat="1">
      <c r="A44" s="261"/>
      <c r="M44" s="265"/>
      <c r="N44" s="265"/>
      <c r="O44" s="265"/>
      <c r="P44" s="265"/>
      <c r="Q44" s="265"/>
      <c r="R44" s="265"/>
    </row>
    <row r="45" spans="1:18" s="263" customFormat="1">
      <c r="A45" s="261"/>
      <c r="M45" s="265"/>
      <c r="N45" s="265"/>
      <c r="O45" s="265"/>
      <c r="P45" s="265"/>
      <c r="Q45" s="265"/>
      <c r="R45" s="265"/>
    </row>
    <row r="46" spans="1:18" s="263" customFormat="1">
      <c r="A46" s="261"/>
      <c r="M46" s="265"/>
      <c r="N46" s="265"/>
      <c r="O46" s="265"/>
      <c r="P46" s="265"/>
      <c r="Q46" s="265"/>
      <c r="R46" s="265"/>
    </row>
    <row r="47" spans="1:18" s="263" customFormat="1">
      <c r="A47" s="261"/>
      <c r="M47" s="265"/>
      <c r="N47" s="265"/>
      <c r="O47" s="265"/>
      <c r="P47" s="265"/>
      <c r="Q47" s="265"/>
      <c r="R47" s="265"/>
    </row>
    <row r="48" spans="1:18" s="263" customFormat="1">
      <c r="A48" s="261"/>
      <c r="M48" s="265"/>
      <c r="N48" s="265"/>
      <c r="O48" s="265"/>
      <c r="P48" s="265"/>
      <c r="Q48" s="265"/>
      <c r="R48" s="265"/>
    </row>
  </sheetData>
  <mergeCells count="21">
    <mergeCell ref="O1:S1"/>
    <mergeCell ref="A2:A3"/>
    <mergeCell ref="B2:B3"/>
    <mergeCell ref="C2:C3"/>
    <mergeCell ref="D2:D3"/>
    <mergeCell ref="E2:E3"/>
    <mergeCell ref="F2:F3"/>
    <mergeCell ref="G2:G3"/>
    <mergeCell ref="N2:N3"/>
    <mergeCell ref="O2:R2"/>
    <mergeCell ref="S2:S3"/>
    <mergeCell ref="J2:J3"/>
    <mergeCell ref="K2:K3"/>
    <mergeCell ref="L2:L3"/>
    <mergeCell ref="B1:E1"/>
    <mergeCell ref="M2:M3"/>
    <mergeCell ref="A4:A6"/>
    <mergeCell ref="B4:B6"/>
    <mergeCell ref="C4:C6"/>
    <mergeCell ref="H2:H3"/>
    <mergeCell ref="I2:I3"/>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8"/>
  <sheetViews>
    <sheetView topLeftCell="A3" workbookViewId="0">
      <selection activeCell="E5" sqref="E5"/>
    </sheetView>
  </sheetViews>
  <sheetFormatPr baseColWidth="10" defaultColWidth="11.42578125" defaultRowHeight="15.75"/>
  <cols>
    <col min="1" max="1" width="33.28515625" style="261" customWidth="1"/>
    <col min="2" max="2" width="38.85546875" style="263" customWidth="1"/>
    <col min="3" max="3" width="21.7109375" style="263" customWidth="1"/>
    <col min="4" max="4" width="24.5703125" style="263" customWidth="1"/>
    <col min="5" max="5" width="22.42578125" style="263" customWidth="1"/>
    <col min="6" max="6" width="34" style="263" customWidth="1"/>
    <col min="7" max="7" width="20.5703125" style="263" customWidth="1"/>
    <col min="8" max="8" width="52.85546875" style="263" customWidth="1"/>
    <col min="9" max="9" width="20.5703125" style="263" customWidth="1"/>
    <col min="10" max="10" width="24.42578125" style="263" customWidth="1"/>
    <col min="11" max="11" width="14.5703125" style="263" customWidth="1"/>
    <col min="12" max="12" width="27" style="263" customWidth="1"/>
    <col min="13" max="13" width="12.42578125" style="263" bestFit="1" customWidth="1"/>
    <col min="14" max="14" width="15.28515625" style="263" bestFit="1" customWidth="1"/>
    <col min="15" max="18" width="9" style="263" bestFit="1" customWidth="1"/>
    <col min="19" max="19" width="89.85546875" style="263" customWidth="1"/>
    <col min="20" max="16384" width="11.42578125" style="261"/>
  </cols>
  <sheetData>
    <row r="1" spans="1:19" s="2" customFormat="1" ht="63" customHeight="1" thickBot="1">
      <c r="A1" s="331"/>
      <c r="B1" s="563" t="s">
        <v>457</v>
      </c>
      <c r="C1" s="564"/>
      <c r="D1" s="564"/>
      <c r="E1" s="564"/>
      <c r="F1" s="564"/>
      <c r="G1" s="564"/>
      <c r="H1" s="343"/>
      <c r="I1" s="343"/>
      <c r="J1" s="561"/>
      <c r="K1" s="562"/>
      <c r="L1" s="562"/>
      <c r="M1" s="562"/>
      <c r="N1" s="332"/>
      <c r="O1" s="548"/>
      <c r="P1" s="548"/>
      <c r="Q1" s="548"/>
      <c r="R1" s="548"/>
      <c r="S1" s="548"/>
    </row>
    <row r="2" spans="1:19" s="2" customFormat="1">
      <c r="A2" s="532" t="s">
        <v>114</v>
      </c>
      <c r="B2" s="531" t="s">
        <v>94</v>
      </c>
      <c r="C2" s="531" t="s">
        <v>95</v>
      </c>
      <c r="D2" s="531" t="s">
        <v>49</v>
      </c>
      <c r="E2" s="531" t="s">
        <v>50</v>
      </c>
      <c r="F2" s="531" t="s">
        <v>51</v>
      </c>
      <c r="G2" s="531" t="s">
        <v>6</v>
      </c>
      <c r="H2" s="531" t="s">
        <v>52</v>
      </c>
      <c r="I2" s="531" t="s">
        <v>53</v>
      </c>
      <c r="J2" s="531" t="s">
        <v>96</v>
      </c>
      <c r="K2" s="531" t="s">
        <v>55</v>
      </c>
      <c r="L2" s="531" t="s">
        <v>56</v>
      </c>
      <c r="M2" s="531" t="s">
        <v>12</v>
      </c>
      <c r="N2" s="531" t="s">
        <v>97</v>
      </c>
      <c r="O2" s="451" t="s">
        <v>368</v>
      </c>
      <c r="P2" s="552"/>
      <c r="Q2" s="552"/>
      <c r="R2" s="453"/>
      <c r="S2" s="553" t="s">
        <v>15</v>
      </c>
    </row>
    <row r="3" spans="1:19" s="2" customFormat="1">
      <c r="A3" s="533"/>
      <c r="B3" s="435"/>
      <c r="C3" s="435"/>
      <c r="D3" s="435"/>
      <c r="E3" s="435"/>
      <c r="F3" s="435"/>
      <c r="G3" s="435"/>
      <c r="H3" s="435"/>
      <c r="I3" s="435"/>
      <c r="J3" s="435"/>
      <c r="K3" s="435"/>
      <c r="L3" s="435"/>
      <c r="M3" s="435"/>
      <c r="N3" s="435"/>
      <c r="O3" s="105" t="s">
        <v>16</v>
      </c>
      <c r="P3" s="204" t="s">
        <v>17</v>
      </c>
      <c r="Q3" s="105" t="s">
        <v>18</v>
      </c>
      <c r="R3" s="204" t="s">
        <v>19</v>
      </c>
      <c r="S3" s="554"/>
    </row>
    <row r="4" spans="1:19" s="246" customFormat="1" ht="42.75">
      <c r="A4" s="566" t="s">
        <v>369</v>
      </c>
      <c r="B4" s="569" t="s">
        <v>249</v>
      </c>
      <c r="C4" s="569" t="s">
        <v>370</v>
      </c>
      <c r="D4" s="232" t="s">
        <v>388</v>
      </c>
      <c r="E4" s="232" t="s">
        <v>388</v>
      </c>
      <c r="F4" s="271" t="s">
        <v>372</v>
      </c>
      <c r="G4" s="271" t="s">
        <v>373</v>
      </c>
      <c r="H4" s="596" t="s">
        <v>374</v>
      </c>
      <c r="I4" s="311" t="s">
        <v>70</v>
      </c>
      <c r="J4" s="311" t="s">
        <v>256</v>
      </c>
      <c r="K4" s="311" t="s">
        <v>30</v>
      </c>
      <c r="L4" s="311" t="s">
        <v>375</v>
      </c>
      <c r="M4" s="269">
        <v>100</v>
      </c>
      <c r="N4" s="270">
        <v>0.5</v>
      </c>
      <c r="O4" s="597">
        <v>40</v>
      </c>
      <c r="P4" s="597">
        <v>10</v>
      </c>
      <c r="Q4" s="597">
        <v>5</v>
      </c>
      <c r="R4" s="597">
        <v>45</v>
      </c>
      <c r="S4" s="598" t="s">
        <v>389</v>
      </c>
    </row>
    <row r="5" spans="1:19" s="246" customFormat="1" ht="242.25">
      <c r="A5" s="567"/>
      <c r="B5" s="570"/>
      <c r="C5" s="570"/>
      <c r="D5" s="232" t="s">
        <v>388</v>
      </c>
      <c r="E5" s="232" t="s">
        <v>388</v>
      </c>
      <c r="F5" s="271" t="s">
        <v>376</v>
      </c>
      <c r="G5" s="271" t="s">
        <v>377</v>
      </c>
      <c r="H5" s="271" t="s">
        <v>378</v>
      </c>
      <c r="I5" s="267" t="s">
        <v>70</v>
      </c>
      <c r="J5" s="267" t="s">
        <v>256</v>
      </c>
      <c r="K5" s="267" t="s">
        <v>30</v>
      </c>
      <c r="L5" s="267" t="s">
        <v>257</v>
      </c>
      <c r="M5" s="272">
        <v>1</v>
      </c>
      <c r="N5" s="273">
        <v>0.25</v>
      </c>
      <c r="O5" s="599">
        <v>0.06</v>
      </c>
      <c r="P5" s="599">
        <v>0.31</v>
      </c>
      <c r="Q5" s="599">
        <v>0.31</v>
      </c>
      <c r="R5" s="599">
        <v>0.32</v>
      </c>
      <c r="S5" s="325" t="s">
        <v>390</v>
      </c>
    </row>
    <row r="6" spans="1:19" s="246" customFormat="1" ht="100.5" thickBot="1">
      <c r="A6" s="568"/>
      <c r="B6" s="571"/>
      <c r="C6" s="571"/>
      <c r="D6" s="333" t="s">
        <v>388</v>
      </c>
      <c r="E6" s="333" t="s">
        <v>388</v>
      </c>
      <c r="F6" s="595" t="s">
        <v>379</v>
      </c>
      <c r="G6" s="595" t="s">
        <v>380</v>
      </c>
      <c r="H6" s="595" t="s">
        <v>381</v>
      </c>
      <c r="I6" s="326" t="s">
        <v>70</v>
      </c>
      <c r="J6" s="326" t="s">
        <v>256</v>
      </c>
      <c r="K6" s="326" t="s">
        <v>30</v>
      </c>
      <c r="L6" s="326" t="s">
        <v>382</v>
      </c>
      <c r="M6" s="329">
        <v>61</v>
      </c>
      <c r="N6" s="328">
        <v>0.25</v>
      </c>
      <c r="O6" s="600">
        <v>12</v>
      </c>
      <c r="P6" s="600">
        <v>17</v>
      </c>
      <c r="Q6" s="600">
        <v>17</v>
      </c>
      <c r="R6" s="600">
        <v>15</v>
      </c>
      <c r="S6" s="330" t="s">
        <v>391</v>
      </c>
    </row>
    <row r="7" spans="1:19" s="263" customFormat="1">
      <c r="A7" s="261"/>
      <c r="M7" s="265"/>
      <c r="N7" s="265"/>
    </row>
    <row r="8" spans="1:19" s="263" customFormat="1" ht="16.5">
      <c r="A8" s="261"/>
      <c r="M8" s="265"/>
      <c r="N8" s="265"/>
      <c r="O8" s="274">
        <v>19.23</v>
      </c>
      <c r="P8" s="274">
        <v>28.5</v>
      </c>
      <c r="Q8" s="274">
        <v>28.5</v>
      </c>
      <c r="R8" s="274">
        <v>23.8</v>
      </c>
    </row>
    <row r="9" spans="1:19" s="263" customFormat="1">
      <c r="A9" s="261"/>
      <c r="M9" s="265"/>
      <c r="N9" s="265"/>
      <c r="O9" s="265"/>
      <c r="P9" s="265"/>
      <c r="Q9" s="265"/>
      <c r="R9" s="265"/>
    </row>
    <row r="10" spans="1:19" s="263" customFormat="1">
      <c r="A10" s="261"/>
      <c r="M10" s="265"/>
      <c r="N10" s="265"/>
      <c r="O10" s="265"/>
      <c r="P10" s="265"/>
      <c r="Q10" s="265"/>
      <c r="R10" s="265"/>
    </row>
    <row r="11" spans="1:19" s="263" customFormat="1">
      <c r="A11" s="261"/>
      <c r="M11" s="265"/>
      <c r="N11" s="265"/>
      <c r="O11" s="265"/>
      <c r="P11" s="265"/>
      <c r="Q11" s="265"/>
      <c r="R11" s="265"/>
    </row>
    <row r="12" spans="1:19" s="263" customFormat="1">
      <c r="A12" s="261"/>
      <c r="M12" s="265"/>
      <c r="N12" s="265"/>
      <c r="O12" s="265"/>
      <c r="P12" s="265"/>
      <c r="Q12" s="265"/>
      <c r="R12" s="265"/>
    </row>
    <row r="13" spans="1:19" s="263" customFormat="1">
      <c r="A13" s="261"/>
      <c r="M13" s="265"/>
      <c r="N13" s="265"/>
      <c r="O13" s="265"/>
      <c r="P13" s="265"/>
      <c r="Q13" s="265"/>
      <c r="R13" s="265"/>
    </row>
    <row r="14" spans="1:19" s="263" customFormat="1">
      <c r="A14" s="261"/>
      <c r="M14" s="265"/>
      <c r="N14" s="265"/>
      <c r="O14" s="265"/>
      <c r="P14" s="265"/>
      <c r="Q14" s="265"/>
      <c r="R14" s="265"/>
    </row>
    <row r="15" spans="1:19" s="263" customFormat="1">
      <c r="A15" s="261"/>
      <c r="M15" s="265"/>
      <c r="N15" s="265"/>
      <c r="O15" s="265"/>
      <c r="P15" s="265"/>
      <c r="Q15" s="265"/>
      <c r="R15" s="265"/>
    </row>
    <row r="16" spans="1:19" s="263" customFormat="1">
      <c r="A16" s="261"/>
      <c r="M16" s="265"/>
      <c r="N16" s="265"/>
      <c r="O16" s="265"/>
      <c r="P16" s="265"/>
      <c r="Q16" s="265"/>
      <c r="R16" s="265"/>
    </row>
    <row r="17" spans="1:18" s="263" customFormat="1">
      <c r="A17" s="261"/>
      <c r="M17" s="265"/>
      <c r="N17" s="265"/>
      <c r="O17" s="265"/>
      <c r="P17" s="265"/>
      <c r="Q17" s="265"/>
      <c r="R17" s="265"/>
    </row>
    <row r="18" spans="1:18" s="263" customFormat="1">
      <c r="A18" s="261"/>
      <c r="M18" s="265"/>
      <c r="N18" s="265"/>
      <c r="O18" s="265"/>
      <c r="P18" s="265"/>
      <c r="Q18" s="265"/>
      <c r="R18" s="265"/>
    </row>
    <row r="19" spans="1:18" s="263" customFormat="1">
      <c r="A19" s="261"/>
      <c r="M19" s="265"/>
      <c r="N19" s="265"/>
      <c r="O19" s="265"/>
      <c r="P19" s="265"/>
      <c r="Q19" s="265"/>
      <c r="R19" s="265"/>
    </row>
    <row r="20" spans="1:18" s="263" customFormat="1">
      <c r="A20" s="261"/>
      <c r="M20" s="265"/>
      <c r="N20" s="265"/>
      <c r="O20" s="265"/>
      <c r="P20" s="265"/>
      <c r="Q20" s="265"/>
      <c r="R20" s="265"/>
    </row>
    <row r="21" spans="1:18" s="263" customFormat="1">
      <c r="A21" s="261"/>
      <c r="M21" s="265"/>
      <c r="N21" s="265"/>
      <c r="O21" s="265"/>
      <c r="P21" s="265"/>
      <c r="Q21" s="265"/>
      <c r="R21" s="265"/>
    </row>
    <row r="22" spans="1:18" s="263" customFormat="1">
      <c r="A22" s="261"/>
      <c r="M22" s="265"/>
      <c r="N22" s="265"/>
      <c r="O22" s="265"/>
      <c r="P22" s="265"/>
      <c r="Q22" s="265"/>
      <c r="R22" s="265"/>
    </row>
    <row r="23" spans="1:18" s="263" customFormat="1">
      <c r="A23" s="261"/>
      <c r="M23" s="265"/>
      <c r="N23" s="265"/>
      <c r="O23" s="265"/>
      <c r="P23" s="265"/>
      <c r="Q23" s="265"/>
      <c r="R23" s="265"/>
    </row>
    <row r="24" spans="1:18" s="263" customFormat="1">
      <c r="A24" s="261"/>
      <c r="M24" s="265"/>
      <c r="N24" s="265"/>
      <c r="O24" s="265"/>
      <c r="P24" s="265"/>
      <c r="Q24" s="265"/>
      <c r="R24" s="265"/>
    </row>
    <row r="25" spans="1:18" s="263" customFormat="1">
      <c r="A25" s="261"/>
      <c r="M25" s="265"/>
      <c r="N25" s="265"/>
      <c r="O25" s="265"/>
      <c r="P25" s="265"/>
      <c r="Q25" s="265"/>
      <c r="R25" s="265"/>
    </row>
    <row r="26" spans="1:18" s="263" customFormat="1">
      <c r="A26" s="261"/>
      <c r="M26" s="265"/>
      <c r="N26" s="265"/>
      <c r="O26" s="265"/>
      <c r="P26" s="265"/>
      <c r="Q26" s="265"/>
      <c r="R26" s="265"/>
    </row>
    <row r="27" spans="1:18" s="263" customFormat="1">
      <c r="A27" s="261"/>
      <c r="M27" s="265"/>
      <c r="N27" s="265"/>
      <c r="O27" s="265"/>
      <c r="P27" s="265"/>
      <c r="Q27" s="265"/>
      <c r="R27" s="265"/>
    </row>
    <row r="28" spans="1:18" s="263" customFormat="1">
      <c r="A28" s="261"/>
      <c r="M28" s="265"/>
      <c r="N28" s="265"/>
      <c r="O28" s="265"/>
      <c r="P28" s="265"/>
      <c r="Q28" s="265"/>
      <c r="R28" s="265"/>
    </row>
    <row r="29" spans="1:18" s="263" customFormat="1">
      <c r="A29" s="261"/>
      <c r="M29" s="265"/>
      <c r="N29" s="265"/>
      <c r="O29" s="265"/>
      <c r="P29" s="265"/>
      <c r="Q29" s="265"/>
      <c r="R29" s="265"/>
    </row>
    <row r="30" spans="1:18" s="263" customFormat="1">
      <c r="A30" s="261"/>
      <c r="M30" s="265"/>
      <c r="N30" s="265"/>
      <c r="O30" s="265"/>
      <c r="P30" s="265"/>
      <c r="Q30" s="265"/>
      <c r="R30" s="265"/>
    </row>
    <row r="31" spans="1:18" s="263" customFormat="1">
      <c r="A31" s="261"/>
      <c r="M31" s="265"/>
      <c r="N31" s="265"/>
      <c r="O31" s="265"/>
      <c r="P31" s="265"/>
      <c r="Q31" s="265"/>
      <c r="R31" s="265"/>
    </row>
    <row r="32" spans="1:18" s="263" customFormat="1">
      <c r="A32" s="261"/>
      <c r="M32" s="265"/>
      <c r="N32" s="265"/>
      <c r="O32" s="265"/>
      <c r="P32" s="265"/>
      <c r="Q32" s="265"/>
      <c r="R32" s="265"/>
    </row>
    <row r="33" spans="1:18" s="263" customFormat="1">
      <c r="A33" s="261"/>
      <c r="M33" s="265"/>
      <c r="N33" s="265"/>
      <c r="O33" s="265"/>
      <c r="P33" s="265"/>
      <c r="Q33" s="265"/>
      <c r="R33" s="265"/>
    </row>
    <row r="34" spans="1:18" s="263" customFormat="1">
      <c r="A34" s="261"/>
      <c r="M34" s="265"/>
      <c r="N34" s="265"/>
      <c r="O34" s="265"/>
      <c r="P34" s="265"/>
      <c r="Q34" s="265"/>
      <c r="R34" s="265"/>
    </row>
    <row r="35" spans="1:18" s="263" customFormat="1">
      <c r="A35" s="261"/>
      <c r="M35" s="265"/>
      <c r="N35" s="265"/>
      <c r="O35" s="265"/>
      <c r="P35" s="265"/>
      <c r="Q35" s="265"/>
      <c r="R35" s="265"/>
    </row>
    <row r="36" spans="1:18" s="263" customFormat="1">
      <c r="A36" s="261"/>
      <c r="M36" s="265"/>
      <c r="N36" s="265"/>
      <c r="O36" s="265"/>
      <c r="P36" s="265"/>
      <c r="Q36" s="265"/>
      <c r="R36" s="265"/>
    </row>
    <row r="37" spans="1:18" s="263" customFormat="1">
      <c r="A37" s="261"/>
      <c r="M37" s="265"/>
      <c r="N37" s="265"/>
      <c r="O37" s="265"/>
      <c r="P37" s="265"/>
      <c r="Q37" s="265"/>
      <c r="R37" s="265"/>
    </row>
    <row r="38" spans="1:18" s="263" customFormat="1">
      <c r="A38" s="261"/>
      <c r="M38" s="265"/>
      <c r="N38" s="265"/>
      <c r="O38" s="265"/>
      <c r="P38" s="265"/>
      <c r="Q38" s="265"/>
      <c r="R38" s="265"/>
    </row>
    <row r="39" spans="1:18" s="263" customFormat="1">
      <c r="A39" s="261"/>
      <c r="M39" s="265"/>
      <c r="N39" s="265"/>
      <c r="O39" s="265"/>
      <c r="P39" s="265"/>
      <c r="Q39" s="265"/>
      <c r="R39" s="265"/>
    </row>
    <row r="40" spans="1:18" s="263" customFormat="1">
      <c r="A40" s="261"/>
      <c r="M40" s="265"/>
      <c r="N40" s="265"/>
      <c r="O40" s="265"/>
      <c r="P40" s="265"/>
      <c r="Q40" s="265"/>
      <c r="R40" s="265"/>
    </row>
    <row r="41" spans="1:18" s="263" customFormat="1">
      <c r="A41" s="261"/>
      <c r="M41" s="265"/>
      <c r="N41" s="265"/>
      <c r="O41" s="265"/>
      <c r="P41" s="265"/>
      <c r="Q41" s="265"/>
      <c r="R41" s="265"/>
    </row>
    <row r="42" spans="1:18" s="263" customFormat="1">
      <c r="A42" s="261"/>
      <c r="M42" s="265"/>
      <c r="N42" s="265"/>
      <c r="O42" s="265"/>
      <c r="P42" s="265"/>
      <c r="Q42" s="265"/>
      <c r="R42" s="265"/>
    </row>
    <row r="43" spans="1:18" s="263" customFormat="1">
      <c r="A43" s="261"/>
      <c r="M43" s="265"/>
      <c r="N43" s="265"/>
      <c r="O43" s="265"/>
      <c r="P43" s="265"/>
      <c r="Q43" s="265"/>
      <c r="R43" s="265"/>
    </row>
    <row r="44" spans="1:18" s="263" customFormat="1">
      <c r="A44" s="261"/>
      <c r="M44" s="265"/>
      <c r="N44" s="265"/>
      <c r="O44" s="265"/>
      <c r="P44" s="265"/>
      <c r="Q44" s="265"/>
      <c r="R44" s="265"/>
    </row>
    <row r="45" spans="1:18" s="263" customFormat="1">
      <c r="A45" s="261"/>
      <c r="M45" s="265"/>
      <c r="N45" s="265"/>
      <c r="O45" s="265"/>
      <c r="P45" s="265"/>
      <c r="Q45" s="265"/>
      <c r="R45" s="265"/>
    </row>
    <row r="46" spans="1:18" s="263" customFormat="1">
      <c r="A46" s="261"/>
      <c r="M46" s="265"/>
      <c r="N46" s="265"/>
      <c r="O46" s="265"/>
      <c r="P46" s="265"/>
      <c r="Q46" s="265"/>
      <c r="R46" s="265"/>
    </row>
    <row r="47" spans="1:18" s="263" customFormat="1">
      <c r="A47" s="261"/>
      <c r="M47" s="265"/>
      <c r="N47" s="265"/>
      <c r="O47" s="265"/>
      <c r="P47" s="265"/>
      <c r="Q47" s="265"/>
      <c r="R47" s="265"/>
    </row>
    <row r="48" spans="1:18" s="263" customFormat="1">
      <c r="A48" s="261"/>
      <c r="M48" s="265"/>
      <c r="N48" s="265"/>
      <c r="O48" s="265"/>
      <c r="P48" s="265"/>
      <c r="Q48" s="265"/>
      <c r="R48" s="265"/>
    </row>
  </sheetData>
  <mergeCells count="22">
    <mergeCell ref="O1:S1"/>
    <mergeCell ref="A2:A3"/>
    <mergeCell ref="B2:B3"/>
    <mergeCell ref="C2:C3"/>
    <mergeCell ref="D2:D3"/>
    <mergeCell ref="E2:E3"/>
    <mergeCell ref="F2:F3"/>
    <mergeCell ref="G2:G3"/>
    <mergeCell ref="N2:N3"/>
    <mergeCell ref="O2:R2"/>
    <mergeCell ref="S2:S3"/>
    <mergeCell ref="J2:J3"/>
    <mergeCell ref="K2:K3"/>
    <mergeCell ref="L2:L3"/>
    <mergeCell ref="J1:M1"/>
    <mergeCell ref="B1:G1"/>
    <mergeCell ref="M2:M3"/>
    <mergeCell ref="A4:A6"/>
    <mergeCell ref="B4:B6"/>
    <mergeCell ref="C4:C6"/>
    <mergeCell ref="H2:H3"/>
    <mergeCell ref="I2:I3"/>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9"/>
  <sheetViews>
    <sheetView workbookViewId="0">
      <selection activeCell="E6" sqref="E6"/>
    </sheetView>
  </sheetViews>
  <sheetFormatPr baseColWidth="10" defaultColWidth="11.42578125" defaultRowHeight="15.75"/>
  <cols>
    <col min="1" max="1" width="33.28515625" style="261" customWidth="1"/>
    <col min="2" max="2" width="38.85546875" style="263" customWidth="1"/>
    <col min="3" max="3" width="21.7109375" style="263" customWidth="1"/>
    <col min="4" max="4" width="18.28515625" style="263" customWidth="1"/>
    <col min="5" max="5" width="19.140625" style="263" customWidth="1"/>
    <col min="6" max="6" width="20.42578125" style="263" bestFit="1" customWidth="1"/>
    <col min="7" max="7" width="20.5703125" style="263" customWidth="1"/>
    <col min="8" max="8" width="52.85546875" style="263" customWidth="1"/>
    <col min="9" max="9" width="20.5703125" style="263" customWidth="1"/>
    <col min="10" max="10" width="24.42578125" style="263" customWidth="1"/>
    <col min="11" max="11" width="14.5703125" style="263" customWidth="1"/>
    <col min="12" max="12" width="27" style="263" customWidth="1"/>
    <col min="13" max="13" width="12.42578125" style="263" bestFit="1" customWidth="1"/>
    <col min="14" max="14" width="15.28515625" style="263" bestFit="1" customWidth="1"/>
    <col min="15" max="18" width="9" style="263" bestFit="1" customWidth="1"/>
    <col min="19" max="19" width="61" style="263" customWidth="1"/>
    <col min="20" max="16384" width="11.42578125" style="261"/>
  </cols>
  <sheetData>
    <row r="1" spans="1:19" s="2" customFormat="1" ht="63" customHeight="1" thickBot="1">
      <c r="A1" s="42"/>
      <c r="B1" s="555" t="s">
        <v>458</v>
      </c>
      <c r="C1" s="565"/>
      <c r="D1" s="565"/>
      <c r="E1" s="565"/>
      <c r="F1" s="565"/>
      <c r="G1" s="565"/>
      <c r="H1" s="565"/>
      <c r="I1" s="565"/>
      <c r="J1" s="565"/>
      <c r="K1" s="323"/>
      <c r="L1" s="323"/>
      <c r="M1" s="323"/>
      <c r="N1" s="323"/>
      <c r="O1" s="437"/>
      <c r="P1" s="437"/>
      <c r="Q1" s="437"/>
      <c r="R1" s="437"/>
      <c r="S1" s="437"/>
    </row>
    <row r="2" spans="1:19" s="2" customFormat="1" ht="27.75" customHeight="1">
      <c r="A2" s="532" t="s">
        <v>114</v>
      </c>
      <c r="B2" s="531" t="s">
        <v>94</v>
      </c>
      <c r="C2" s="531" t="s">
        <v>95</v>
      </c>
      <c r="D2" s="531" t="s">
        <v>49</v>
      </c>
      <c r="E2" s="531" t="s">
        <v>50</v>
      </c>
      <c r="F2" s="531" t="s">
        <v>51</v>
      </c>
      <c r="G2" s="531" t="s">
        <v>6</v>
      </c>
      <c r="H2" s="531" t="s">
        <v>52</v>
      </c>
      <c r="I2" s="531" t="s">
        <v>53</v>
      </c>
      <c r="J2" s="531" t="s">
        <v>96</v>
      </c>
      <c r="K2" s="531" t="s">
        <v>55</v>
      </c>
      <c r="L2" s="531" t="s">
        <v>56</v>
      </c>
      <c r="M2" s="531" t="s">
        <v>12</v>
      </c>
      <c r="N2" s="531" t="s">
        <v>97</v>
      </c>
      <c r="O2" s="451" t="s">
        <v>368</v>
      </c>
      <c r="P2" s="552"/>
      <c r="Q2" s="552"/>
      <c r="R2" s="453"/>
      <c r="S2" s="553" t="s">
        <v>15</v>
      </c>
    </row>
    <row r="3" spans="1:19" s="2" customFormat="1" ht="16.149999999999999" customHeight="1">
      <c r="A3" s="533"/>
      <c r="B3" s="435"/>
      <c r="C3" s="435"/>
      <c r="D3" s="435"/>
      <c r="E3" s="435"/>
      <c r="F3" s="435"/>
      <c r="G3" s="435"/>
      <c r="H3" s="435"/>
      <c r="I3" s="435"/>
      <c r="J3" s="435"/>
      <c r="K3" s="435"/>
      <c r="L3" s="435"/>
      <c r="M3" s="435"/>
      <c r="N3" s="435"/>
      <c r="O3" s="105" t="s">
        <v>16</v>
      </c>
      <c r="P3" s="204" t="s">
        <v>17</v>
      </c>
      <c r="Q3" s="105" t="s">
        <v>18</v>
      </c>
      <c r="R3" s="204" t="s">
        <v>19</v>
      </c>
      <c r="S3" s="554"/>
    </row>
    <row r="4" spans="1:19" ht="60.95" customHeight="1">
      <c r="A4" s="566" t="s">
        <v>369</v>
      </c>
      <c r="B4" s="569" t="s">
        <v>249</v>
      </c>
      <c r="C4" s="569" t="s">
        <v>370</v>
      </c>
      <c r="D4" s="267" t="s">
        <v>392</v>
      </c>
      <c r="E4" s="267" t="s">
        <v>393</v>
      </c>
      <c r="F4" s="267" t="s">
        <v>372</v>
      </c>
      <c r="G4" s="267" t="s">
        <v>373</v>
      </c>
      <c r="H4" s="268" t="s">
        <v>374</v>
      </c>
      <c r="I4" s="268" t="s">
        <v>70</v>
      </c>
      <c r="J4" s="268" t="s">
        <v>256</v>
      </c>
      <c r="K4" s="268" t="s">
        <v>30</v>
      </c>
      <c r="L4" s="268" t="s">
        <v>375</v>
      </c>
      <c r="M4" s="275">
        <v>90</v>
      </c>
      <c r="N4" s="276">
        <v>0.4</v>
      </c>
      <c r="O4" s="275">
        <v>0</v>
      </c>
      <c r="P4" s="275">
        <v>0</v>
      </c>
      <c r="Q4" s="275">
        <v>50</v>
      </c>
      <c r="R4" s="275">
        <v>40</v>
      </c>
      <c r="S4" s="334" t="s">
        <v>394</v>
      </c>
    </row>
    <row r="5" spans="1:19" ht="126.95" customHeight="1">
      <c r="A5" s="567"/>
      <c r="B5" s="570"/>
      <c r="C5" s="570"/>
      <c r="D5" s="267" t="s">
        <v>392</v>
      </c>
      <c r="E5" s="267" t="s">
        <v>393</v>
      </c>
      <c r="F5" s="267" t="s">
        <v>376</v>
      </c>
      <c r="G5" s="267" t="s">
        <v>377</v>
      </c>
      <c r="H5" s="277" t="s">
        <v>378</v>
      </c>
      <c r="I5" s="267" t="s">
        <v>70</v>
      </c>
      <c r="J5" s="267" t="s">
        <v>256</v>
      </c>
      <c r="K5" s="267" t="s">
        <v>30</v>
      </c>
      <c r="L5" s="267" t="s">
        <v>257</v>
      </c>
      <c r="M5" s="278">
        <v>1</v>
      </c>
      <c r="N5" s="279">
        <v>0.3</v>
      </c>
      <c r="O5" s="280">
        <v>0.25</v>
      </c>
      <c r="P5" s="280">
        <v>0.25</v>
      </c>
      <c r="Q5" s="280">
        <v>0.25</v>
      </c>
      <c r="R5" s="280">
        <v>0.25</v>
      </c>
      <c r="S5" s="335" t="s">
        <v>395</v>
      </c>
    </row>
    <row r="6" spans="1:19" ht="96.6" customHeight="1">
      <c r="A6" s="567"/>
      <c r="B6" s="570"/>
      <c r="C6" s="570"/>
      <c r="D6" s="267" t="s">
        <v>392</v>
      </c>
      <c r="E6" s="267" t="s">
        <v>393</v>
      </c>
      <c r="F6" s="267" t="s">
        <v>379</v>
      </c>
      <c r="G6" s="267" t="s">
        <v>380</v>
      </c>
      <c r="H6" s="277" t="s">
        <v>381</v>
      </c>
      <c r="I6" s="267" t="s">
        <v>70</v>
      </c>
      <c r="J6" s="267" t="s">
        <v>256</v>
      </c>
      <c r="K6" s="267" t="s">
        <v>30</v>
      </c>
      <c r="L6" s="267" t="s">
        <v>382</v>
      </c>
      <c r="M6" s="281">
        <v>50</v>
      </c>
      <c r="N6" s="279">
        <v>0.25</v>
      </c>
      <c r="O6" s="282">
        <v>21</v>
      </c>
      <c r="P6" s="282">
        <v>15</v>
      </c>
      <c r="Q6" s="282">
        <v>8</v>
      </c>
      <c r="R6" s="282">
        <v>6</v>
      </c>
      <c r="S6" s="335" t="s">
        <v>396</v>
      </c>
    </row>
    <row r="7" spans="1:19" s="262" customFormat="1" ht="143.25" thickBot="1">
      <c r="A7" s="568"/>
      <c r="B7" s="571"/>
      <c r="C7" s="571"/>
      <c r="D7" s="336"/>
      <c r="E7" s="336"/>
      <c r="F7" s="337" t="s">
        <v>384</v>
      </c>
      <c r="G7" s="338"/>
      <c r="H7" s="339" t="s">
        <v>384</v>
      </c>
      <c r="I7" s="326" t="s">
        <v>70</v>
      </c>
      <c r="J7" s="326" t="s">
        <v>256</v>
      </c>
      <c r="K7" s="326" t="s">
        <v>30</v>
      </c>
      <c r="L7" s="326" t="s">
        <v>382</v>
      </c>
      <c r="M7" s="340">
        <v>123</v>
      </c>
      <c r="N7" s="318">
        <v>0.05</v>
      </c>
      <c r="O7" s="341">
        <v>123</v>
      </c>
      <c r="P7" s="341">
        <v>123</v>
      </c>
      <c r="Q7" s="341">
        <v>123</v>
      </c>
      <c r="R7" s="341">
        <v>123</v>
      </c>
      <c r="S7" s="342" t="s">
        <v>397</v>
      </c>
    </row>
    <row r="8" spans="1:19" s="263" customFormat="1">
      <c r="A8" s="261"/>
      <c r="M8" s="265"/>
      <c r="N8" s="265"/>
      <c r="O8" s="265"/>
      <c r="P8" s="265"/>
      <c r="Q8" s="265"/>
      <c r="R8" s="265"/>
    </row>
    <row r="9" spans="1:19" s="263" customFormat="1">
      <c r="A9" s="261"/>
      <c r="M9" s="265"/>
      <c r="N9" s="265"/>
      <c r="O9" s="265"/>
      <c r="P9" s="265"/>
      <c r="Q9" s="265"/>
      <c r="R9" s="265"/>
    </row>
    <row r="10" spans="1:19" s="263" customFormat="1">
      <c r="A10" s="261"/>
      <c r="M10" s="265"/>
      <c r="N10" s="265"/>
      <c r="O10" s="265"/>
      <c r="P10" s="265"/>
      <c r="Q10" s="265"/>
      <c r="R10" s="265"/>
    </row>
    <row r="11" spans="1:19" s="263" customFormat="1">
      <c r="A11" s="261"/>
      <c r="M11" s="265"/>
      <c r="N11" s="265"/>
      <c r="O11" s="265"/>
      <c r="P11" s="265"/>
      <c r="Q11" s="265"/>
      <c r="R11" s="265"/>
    </row>
    <row r="12" spans="1:19" s="263" customFormat="1">
      <c r="A12" s="261"/>
      <c r="M12" s="265"/>
      <c r="N12" s="265"/>
      <c r="O12" s="265"/>
      <c r="P12" s="265"/>
      <c r="Q12" s="265"/>
      <c r="R12" s="265"/>
    </row>
    <row r="13" spans="1:19" s="263" customFormat="1">
      <c r="A13" s="261"/>
      <c r="M13" s="265"/>
      <c r="N13" s="265"/>
      <c r="O13" s="265"/>
      <c r="P13" s="265"/>
      <c r="Q13" s="265"/>
      <c r="R13" s="265"/>
    </row>
    <row r="14" spans="1:19" s="263" customFormat="1">
      <c r="A14" s="261"/>
      <c r="M14" s="265"/>
      <c r="N14" s="265"/>
      <c r="O14" s="265"/>
      <c r="P14" s="265"/>
      <c r="Q14" s="265"/>
      <c r="R14" s="265"/>
    </row>
    <row r="15" spans="1:19" s="263" customFormat="1">
      <c r="A15" s="261"/>
      <c r="M15" s="265"/>
      <c r="N15" s="265"/>
      <c r="O15" s="265"/>
      <c r="P15" s="265"/>
      <c r="Q15" s="265"/>
      <c r="R15" s="265"/>
    </row>
    <row r="16" spans="1:19" s="263" customFormat="1">
      <c r="A16" s="261"/>
      <c r="M16" s="265"/>
      <c r="N16" s="265"/>
      <c r="O16" s="265"/>
      <c r="P16" s="265"/>
      <c r="Q16" s="265"/>
      <c r="R16" s="265"/>
    </row>
    <row r="17" spans="1:18" s="263" customFormat="1">
      <c r="A17" s="261"/>
      <c r="M17" s="265"/>
      <c r="N17" s="265"/>
      <c r="O17" s="265"/>
      <c r="P17" s="265"/>
      <c r="Q17" s="265"/>
      <c r="R17" s="265"/>
    </row>
    <row r="18" spans="1:18" s="263" customFormat="1">
      <c r="A18" s="261"/>
      <c r="M18" s="265"/>
      <c r="N18" s="265"/>
      <c r="O18" s="265"/>
      <c r="P18" s="265"/>
      <c r="Q18" s="265"/>
      <c r="R18" s="265"/>
    </row>
    <row r="19" spans="1:18" s="263" customFormat="1">
      <c r="A19" s="261"/>
      <c r="M19" s="265"/>
      <c r="N19" s="265"/>
      <c r="O19" s="265"/>
      <c r="P19" s="265"/>
      <c r="Q19" s="265"/>
      <c r="R19" s="265"/>
    </row>
    <row r="20" spans="1:18" s="263" customFormat="1">
      <c r="A20" s="261"/>
      <c r="M20" s="265"/>
      <c r="N20" s="265"/>
      <c r="O20" s="265"/>
      <c r="P20" s="265"/>
      <c r="Q20" s="265"/>
      <c r="R20" s="265"/>
    </row>
    <row r="21" spans="1:18" s="263" customFormat="1">
      <c r="A21" s="261"/>
      <c r="M21" s="265"/>
      <c r="N21" s="265"/>
      <c r="O21" s="265"/>
      <c r="P21" s="265"/>
      <c r="Q21" s="265"/>
      <c r="R21" s="265"/>
    </row>
    <row r="22" spans="1:18" s="263" customFormat="1">
      <c r="A22" s="261"/>
      <c r="M22" s="265"/>
      <c r="N22" s="265"/>
      <c r="O22" s="265"/>
      <c r="P22" s="265"/>
      <c r="Q22" s="265"/>
      <c r="R22" s="265"/>
    </row>
    <row r="23" spans="1:18" s="263" customFormat="1">
      <c r="A23" s="261"/>
      <c r="M23" s="265"/>
      <c r="N23" s="265"/>
      <c r="O23" s="265"/>
      <c r="P23" s="265"/>
      <c r="Q23" s="265"/>
      <c r="R23" s="265"/>
    </row>
    <row r="24" spans="1:18" s="263" customFormat="1">
      <c r="A24" s="261"/>
      <c r="M24" s="265"/>
      <c r="N24" s="265"/>
      <c r="O24" s="265"/>
      <c r="P24" s="265"/>
      <c r="Q24" s="265"/>
      <c r="R24" s="265"/>
    </row>
    <row r="25" spans="1:18" s="263" customFormat="1">
      <c r="A25" s="261"/>
      <c r="M25" s="265"/>
      <c r="N25" s="265"/>
      <c r="O25" s="265"/>
      <c r="P25" s="265"/>
      <c r="Q25" s="265"/>
      <c r="R25" s="265"/>
    </row>
    <row r="26" spans="1:18" s="263" customFormat="1">
      <c r="A26" s="261"/>
      <c r="M26" s="265"/>
      <c r="N26" s="265"/>
      <c r="O26" s="265"/>
      <c r="P26" s="265"/>
      <c r="Q26" s="265"/>
      <c r="R26" s="265"/>
    </row>
    <row r="27" spans="1:18" s="263" customFormat="1">
      <c r="A27" s="261"/>
      <c r="M27" s="265"/>
      <c r="N27" s="265"/>
      <c r="O27" s="265"/>
      <c r="P27" s="265"/>
      <c r="Q27" s="265"/>
      <c r="R27" s="265"/>
    </row>
    <row r="28" spans="1:18" s="263" customFormat="1">
      <c r="A28" s="261"/>
      <c r="M28" s="265"/>
      <c r="N28" s="265"/>
      <c r="O28" s="265"/>
      <c r="P28" s="265"/>
      <c r="Q28" s="265"/>
      <c r="R28" s="265"/>
    </row>
    <row r="29" spans="1:18" s="263" customFormat="1">
      <c r="A29" s="261"/>
      <c r="M29" s="265"/>
      <c r="N29" s="265"/>
      <c r="O29" s="265"/>
      <c r="P29" s="265"/>
      <c r="Q29" s="265"/>
      <c r="R29" s="265"/>
    </row>
    <row r="30" spans="1:18" s="263" customFormat="1">
      <c r="A30" s="261"/>
      <c r="M30" s="265"/>
      <c r="N30" s="265"/>
      <c r="O30" s="265"/>
      <c r="P30" s="265"/>
      <c r="Q30" s="265"/>
      <c r="R30" s="265"/>
    </row>
    <row r="31" spans="1:18" s="263" customFormat="1">
      <c r="A31" s="261"/>
      <c r="M31" s="265"/>
      <c r="N31" s="265"/>
      <c r="O31" s="265"/>
      <c r="P31" s="265"/>
      <c r="Q31" s="265"/>
      <c r="R31" s="265"/>
    </row>
    <row r="32" spans="1:18" s="263" customFormat="1">
      <c r="A32" s="261"/>
      <c r="M32" s="265"/>
      <c r="N32" s="265"/>
      <c r="O32" s="265"/>
      <c r="P32" s="265"/>
      <c r="Q32" s="265"/>
      <c r="R32" s="265"/>
    </row>
    <row r="33" spans="1:18" s="263" customFormat="1">
      <c r="A33" s="261"/>
      <c r="M33" s="265"/>
      <c r="N33" s="265"/>
      <c r="O33" s="265"/>
      <c r="P33" s="265"/>
      <c r="Q33" s="265"/>
      <c r="R33" s="265"/>
    </row>
    <row r="34" spans="1:18" s="263" customFormat="1">
      <c r="A34" s="261"/>
      <c r="M34" s="265"/>
      <c r="N34" s="265"/>
      <c r="O34" s="265"/>
      <c r="P34" s="265"/>
      <c r="Q34" s="265"/>
      <c r="R34" s="265"/>
    </row>
    <row r="35" spans="1:18" s="263" customFormat="1">
      <c r="A35" s="261"/>
      <c r="M35" s="265"/>
      <c r="N35" s="265"/>
      <c r="O35" s="265"/>
      <c r="P35" s="265"/>
      <c r="Q35" s="265"/>
      <c r="R35" s="265"/>
    </row>
    <row r="36" spans="1:18" s="263" customFormat="1">
      <c r="A36" s="261"/>
      <c r="M36" s="265"/>
      <c r="N36" s="265"/>
      <c r="O36" s="265"/>
      <c r="P36" s="265"/>
      <c r="Q36" s="265"/>
      <c r="R36" s="265"/>
    </row>
    <row r="37" spans="1:18" s="263" customFormat="1">
      <c r="A37" s="261"/>
      <c r="M37" s="265"/>
      <c r="N37" s="265"/>
      <c r="O37" s="265"/>
      <c r="P37" s="265"/>
      <c r="Q37" s="265"/>
      <c r="R37" s="265"/>
    </row>
    <row r="38" spans="1:18" s="263" customFormat="1">
      <c r="A38" s="261"/>
      <c r="M38" s="265"/>
      <c r="N38" s="265"/>
      <c r="O38" s="265"/>
      <c r="P38" s="265"/>
      <c r="Q38" s="265"/>
      <c r="R38" s="265"/>
    </row>
    <row r="39" spans="1:18" s="263" customFormat="1">
      <c r="A39" s="261"/>
      <c r="M39" s="265"/>
      <c r="N39" s="265"/>
      <c r="O39" s="265"/>
      <c r="P39" s="265"/>
      <c r="Q39" s="265"/>
      <c r="R39" s="265"/>
    </row>
    <row r="40" spans="1:18" s="263" customFormat="1">
      <c r="A40" s="261"/>
      <c r="M40" s="265"/>
      <c r="N40" s="265"/>
      <c r="O40" s="265"/>
      <c r="P40" s="265"/>
      <c r="Q40" s="265"/>
      <c r="R40" s="265"/>
    </row>
    <row r="41" spans="1:18" s="263" customFormat="1">
      <c r="A41" s="261"/>
      <c r="M41" s="265"/>
      <c r="N41" s="265"/>
      <c r="O41" s="265"/>
      <c r="P41" s="265"/>
      <c r="Q41" s="265"/>
      <c r="R41" s="265"/>
    </row>
    <row r="42" spans="1:18" s="263" customFormat="1">
      <c r="A42" s="261"/>
      <c r="M42" s="265"/>
      <c r="N42" s="265"/>
      <c r="O42" s="265"/>
      <c r="P42" s="265"/>
      <c r="Q42" s="265"/>
      <c r="R42" s="265"/>
    </row>
    <row r="43" spans="1:18" s="263" customFormat="1">
      <c r="A43" s="261"/>
      <c r="M43" s="265"/>
      <c r="N43" s="265"/>
      <c r="O43" s="265"/>
      <c r="P43" s="265"/>
      <c r="Q43" s="265"/>
      <c r="R43" s="265"/>
    </row>
    <row r="44" spans="1:18" s="263" customFormat="1">
      <c r="A44" s="261"/>
      <c r="M44" s="265"/>
      <c r="N44" s="265"/>
      <c r="O44" s="265"/>
      <c r="P44" s="265"/>
      <c r="Q44" s="265"/>
      <c r="R44" s="265"/>
    </row>
    <row r="45" spans="1:18" s="263" customFormat="1">
      <c r="A45" s="261"/>
      <c r="M45" s="265"/>
      <c r="N45" s="265"/>
      <c r="O45" s="265"/>
      <c r="P45" s="265"/>
      <c r="Q45" s="265"/>
      <c r="R45" s="265"/>
    </row>
    <row r="46" spans="1:18" s="263" customFormat="1">
      <c r="A46" s="261"/>
      <c r="M46" s="265"/>
      <c r="N46" s="265"/>
      <c r="O46" s="265"/>
      <c r="P46" s="265"/>
      <c r="Q46" s="265"/>
      <c r="R46" s="265"/>
    </row>
    <row r="47" spans="1:18" s="263" customFormat="1">
      <c r="A47" s="261"/>
      <c r="M47" s="265"/>
      <c r="N47" s="265"/>
      <c r="O47" s="265"/>
      <c r="P47" s="265"/>
      <c r="Q47" s="265"/>
      <c r="R47" s="265"/>
    </row>
    <row r="48" spans="1:18" s="263" customFormat="1">
      <c r="A48" s="261"/>
      <c r="M48" s="265"/>
      <c r="N48" s="265"/>
      <c r="O48" s="265"/>
      <c r="P48" s="265"/>
      <c r="Q48" s="265"/>
      <c r="R48" s="265"/>
    </row>
    <row r="49" spans="1:18" s="263" customFormat="1">
      <c r="A49" s="261"/>
      <c r="M49" s="265"/>
      <c r="N49" s="265"/>
      <c r="O49" s="265"/>
      <c r="P49" s="265"/>
      <c r="Q49" s="265"/>
      <c r="R49" s="265"/>
    </row>
  </sheetData>
  <mergeCells count="21">
    <mergeCell ref="O1:S1"/>
    <mergeCell ref="A2:A3"/>
    <mergeCell ref="B2:B3"/>
    <mergeCell ref="C2:C3"/>
    <mergeCell ref="D2:D3"/>
    <mergeCell ref="E2:E3"/>
    <mergeCell ref="F2:F3"/>
    <mergeCell ref="G2:G3"/>
    <mergeCell ref="N2:N3"/>
    <mergeCell ref="O2:R2"/>
    <mergeCell ref="S2:S3"/>
    <mergeCell ref="J2:J3"/>
    <mergeCell ref="K2:K3"/>
    <mergeCell ref="L2:L3"/>
    <mergeCell ref="B1:J1"/>
    <mergeCell ref="M2:M3"/>
    <mergeCell ref="A4:A7"/>
    <mergeCell ref="B4:B7"/>
    <mergeCell ref="C4:C7"/>
    <mergeCell ref="H2:H3"/>
    <mergeCell ref="I2:I3"/>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workbookViewId="0">
      <selection activeCell="B4" sqref="B4:B7"/>
    </sheetView>
  </sheetViews>
  <sheetFormatPr baseColWidth="10" defaultColWidth="11.42578125" defaultRowHeight="15.75"/>
  <cols>
    <col min="1" max="1" width="33.28515625" style="261" customWidth="1"/>
    <col min="2" max="2" width="38.85546875" style="263" customWidth="1"/>
    <col min="3" max="3" width="21.7109375" style="263" customWidth="1"/>
    <col min="4" max="4" width="24.5703125" style="263" customWidth="1"/>
    <col min="5" max="5" width="22.42578125" style="263" customWidth="1"/>
    <col min="6" max="6" width="35.28515625" style="263" customWidth="1"/>
    <col min="7" max="7" width="20.5703125" style="263" hidden="1" customWidth="1"/>
    <col min="8" max="8" width="52.85546875" style="263" hidden="1" customWidth="1"/>
    <col min="9" max="9" width="20.5703125" style="263" hidden="1" customWidth="1"/>
    <col min="10" max="10" width="24.42578125" style="263" hidden="1" customWidth="1"/>
    <col min="11" max="11" width="14.5703125" style="263" hidden="1" customWidth="1"/>
    <col min="12" max="12" width="27" style="263" hidden="1" customWidth="1"/>
    <col min="13" max="13" width="12.42578125" style="263" bestFit="1" customWidth="1"/>
    <col min="14" max="14" width="15.28515625" style="263" bestFit="1" customWidth="1"/>
    <col min="15" max="15" width="10.42578125" style="263" bestFit="1" customWidth="1"/>
    <col min="16" max="16" width="13.42578125" style="263" customWidth="1"/>
    <col min="17" max="18" width="9" style="263" bestFit="1" customWidth="1"/>
    <col min="19" max="19" width="77.140625" style="263" customWidth="1"/>
    <col min="20" max="16384" width="11.42578125" style="261"/>
  </cols>
  <sheetData>
    <row r="1" spans="1:25" s="2" customFormat="1" ht="63" customHeight="1" thickBot="1">
      <c r="A1" s="42"/>
      <c r="B1" s="544" t="s">
        <v>459</v>
      </c>
      <c r="C1" s="545"/>
      <c r="D1" s="545"/>
      <c r="E1" s="545"/>
      <c r="F1" s="545"/>
      <c r="G1" s="545"/>
      <c r="H1" s="545"/>
      <c r="I1" s="545"/>
      <c r="J1" s="545"/>
      <c r="K1" s="545"/>
      <c r="L1" s="545"/>
      <c r="M1" s="545"/>
      <c r="N1" s="545"/>
      <c r="O1" s="437"/>
      <c r="P1" s="437"/>
      <c r="Q1" s="437"/>
      <c r="R1" s="437"/>
      <c r="S1" s="437"/>
    </row>
    <row r="2" spans="1:25" s="2" customFormat="1">
      <c r="A2" s="532" t="s">
        <v>114</v>
      </c>
      <c r="B2" s="531" t="s">
        <v>94</v>
      </c>
      <c r="C2" s="531" t="s">
        <v>95</v>
      </c>
      <c r="D2" s="531" t="s">
        <v>49</v>
      </c>
      <c r="E2" s="531" t="s">
        <v>50</v>
      </c>
      <c r="F2" s="531" t="s">
        <v>51</v>
      </c>
      <c r="G2" s="531" t="s">
        <v>6</v>
      </c>
      <c r="H2" s="531" t="s">
        <v>52</v>
      </c>
      <c r="I2" s="531" t="s">
        <v>53</v>
      </c>
      <c r="J2" s="531" t="s">
        <v>96</v>
      </c>
      <c r="K2" s="531" t="s">
        <v>55</v>
      </c>
      <c r="L2" s="531" t="s">
        <v>56</v>
      </c>
      <c r="M2" s="531" t="s">
        <v>12</v>
      </c>
      <c r="N2" s="531" t="s">
        <v>97</v>
      </c>
      <c r="O2" s="451" t="s">
        <v>368</v>
      </c>
      <c r="P2" s="552"/>
      <c r="Q2" s="552"/>
      <c r="R2" s="453"/>
      <c r="S2" s="553" t="s">
        <v>15</v>
      </c>
    </row>
    <row r="3" spans="1:25" s="2" customFormat="1">
      <c r="A3" s="533"/>
      <c r="B3" s="435"/>
      <c r="C3" s="435"/>
      <c r="D3" s="435"/>
      <c r="E3" s="435"/>
      <c r="F3" s="435"/>
      <c r="G3" s="435"/>
      <c r="H3" s="435"/>
      <c r="I3" s="435"/>
      <c r="J3" s="435"/>
      <c r="K3" s="435"/>
      <c r="L3" s="435"/>
      <c r="M3" s="435"/>
      <c r="N3" s="435"/>
      <c r="O3" s="105" t="s">
        <v>16</v>
      </c>
      <c r="P3" s="204" t="s">
        <v>17</v>
      </c>
      <c r="Q3" s="105" t="s">
        <v>18</v>
      </c>
      <c r="R3" s="204" t="s">
        <v>19</v>
      </c>
      <c r="S3" s="554"/>
    </row>
    <row r="4" spans="1:25" ht="60">
      <c r="A4" s="572" t="s">
        <v>369</v>
      </c>
      <c r="B4" s="574" t="s">
        <v>249</v>
      </c>
      <c r="C4" s="574" t="s">
        <v>370</v>
      </c>
      <c r="D4" s="232" t="s">
        <v>398</v>
      </c>
      <c r="E4" s="232" t="s">
        <v>399</v>
      </c>
      <c r="F4" s="232" t="s">
        <v>372</v>
      </c>
      <c r="G4" s="232" t="s">
        <v>373</v>
      </c>
      <c r="H4" s="232" t="s">
        <v>374</v>
      </c>
      <c r="I4" s="232" t="s">
        <v>265</v>
      </c>
      <c r="J4" s="232" t="s">
        <v>256</v>
      </c>
      <c r="K4" s="283" t="s">
        <v>30</v>
      </c>
      <c r="L4" s="59" t="s">
        <v>257</v>
      </c>
      <c r="M4" s="284">
        <v>75</v>
      </c>
      <c r="N4" s="285">
        <v>0.4</v>
      </c>
      <c r="O4" s="286">
        <f>+M4*10%</f>
        <v>7.5</v>
      </c>
      <c r="P4" s="286">
        <f>+M4*15%</f>
        <v>11.25</v>
      </c>
      <c r="Q4" s="286">
        <f>+M4*50%</f>
        <v>37.5</v>
      </c>
      <c r="R4" s="286">
        <f>+M4*25%</f>
        <v>18.75</v>
      </c>
      <c r="S4" s="344" t="s">
        <v>400</v>
      </c>
    </row>
    <row r="5" spans="1:25" ht="285">
      <c r="A5" s="572"/>
      <c r="B5" s="574"/>
      <c r="C5" s="574"/>
      <c r="D5" s="232" t="s">
        <v>398</v>
      </c>
      <c r="E5" s="232" t="s">
        <v>399</v>
      </c>
      <c r="F5" s="232" t="s">
        <v>401</v>
      </c>
      <c r="G5" s="232" t="s">
        <v>377</v>
      </c>
      <c r="H5" s="232" t="s">
        <v>402</v>
      </c>
      <c r="I5" s="232" t="s">
        <v>70</v>
      </c>
      <c r="J5" s="232" t="s">
        <v>256</v>
      </c>
      <c r="K5" s="283" t="s">
        <v>30</v>
      </c>
      <c r="L5" s="59" t="s">
        <v>257</v>
      </c>
      <c r="M5" s="287">
        <v>1</v>
      </c>
      <c r="N5" s="285">
        <v>0.2</v>
      </c>
      <c r="O5" s="288">
        <v>0.1</v>
      </c>
      <c r="P5" s="288">
        <v>0.35</v>
      </c>
      <c r="Q5" s="288">
        <v>0.35</v>
      </c>
      <c r="R5" s="289">
        <v>0.2</v>
      </c>
      <c r="S5" s="345" t="s">
        <v>403</v>
      </c>
    </row>
    <row r="6" spans="1:25" ht="195">
      <c r="A6" s="572"/>
      <c r="B6" s="574"/>
      <c r="C6" s="574"/>
      <c r="D6" s="290" t="s">
        <v>398</v>
      </c>
      <c r="E6" s="290" t="s">
        <v>399</v>
      </c>
      <c r="F6" s="232" t="s">
        <v>379</v>
      </c>
      <c r="G6" s="232" t="s">
        <v>380</v>
      </c>
      <c r="H6" s="290" t="s">
        <v>404</v>
      </c>
      <c r="I6" s="290" t="s">
        <v>265</v>
      </c>
      <c r="J6" s="290" t="s">
        <v>256</v>
      </c>
      <c r="K6" s="283" t="s">
        <v>30</v>
      </c>
      <c r="L6" s="290" t="s">
        <v>382</v>
      </c>
      <c r="M6" s="346">
        <v>85</v>
      </c>
      <c r="N6" s="285">
        <v>0.35</v>
      </c>
      <c r="O6" s="291">
        <f>+M6*20%</f>
        <v>17</v>
      </c>
      <c r="P6" s="292">
        <f>+M6*25%</f>
        <v>21.25</v>
      </c>
      <c r="Q6" s="292">
        <f>+M6*25%</f>
        <v>21.25</v>
      </c>
      <c r="R6" s="292">
        <f>+M6*30%</f>
        <v>25.5</v>
      </c>
      <c r="S6" s="347" t="s">
        <v>405</v>
      </c>
      <c r="U6" s="293"/>
      <c r="V6" s="294"/>
      <c r="W6" s="294"/>
      <c r="X6" s="294"/>
      <c r="Y6" s="293"/>
    </row>
    <row r="7" spans="1:25" ht="90.75" thickBot="1">
      <c r="A7" s="573"/>
      <c r="B7" s="575"/>
      <c r="C7" s="575"/>
      <c r="D7" s="348" t="s">
        <v>398</v>
      </c>
      <c r="E7" s="348" t="s">
        <v>399</v>
      </c>
      <c r="F7" s="333" t="s">
        <v>384</v>
      </c>
      <c r="G7" s="333"/>
      <c r="H7" s="333" t="s">
        <v>384</v>
      </c>
      <c r="I7" s="348" t="s">
        <v>70</v>
      </c>
      <c r="J7" s="348" t="s">
        <v>256</v>
      </c>
      <c r="K7" s="338" t="s">
        <v>30</v>
      </c>
      <c r="L7" s="338"/>
      <c r="M7" s="349">
        <v>75</v>
      </c>
      <c r="N7" s="350">
        <v>0.05</v>
      </c>
      <c r="O7" s="351">
        <v>75</v>
      </c>
      <c r="P7" s="351">
        <v>75</v>
      </c>
      <c r="Q7" s="351">
        <v>75</v>
      </c>
      <c r="R7" s="351">
        <v>75</v>
      </c>
      <c r="S7" s="352" t="s">
        <v>406</v>
      </c>
    </row>
    <row r="9" spans="1:25">
      <c r="N9" s="295"/>
      <c r="O9" s="295"/>
      <c r="P9" s="295"/>
      <c r="Q9" s="295"/>
      <c r="R9" s="295"/>
    </row>
  </sheetData>
  <mergeCells count="21">
    <mergeCell ref="B1:N1"/>
    <mergeCell ref="O1:S1"/>
    <mergeCell ref="A2:A3"/>
    <mergeCell ref="B2:B3"/>
    <mergeCell ref="C2:C3"/>
    <mergeCell ref="D2:D3"/>
    <mergeCell ref="E2:E3"/>
    <mergeCell ref="F2:F3"/>
    <mergeCell ref="G2:G3"/>
    <mergeCell ref="N2:N3"/>
    <mergeCell ref="O2:R2"/>
    <mergeCell ref="S2:S3"/>
    <mergeCell ref="J2:J3"/>
    <mergeCell ref="K2:K3"/>
    <mergeCell ref="L2:L3"/>
    <mergeCell ref="M2:M3"/>
    <mergeCell ref="A4:A7"/>
    <mergeCell ref="B4:B7"/>
    <mergeCell ref="C4:C7"/>
    <mergeCell ref="H2:H3"/>
    <mergeCell ref="I2:I3"/>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8"/>
  <sheetViews>
    <sheetView topLeftCell="A4" workbookViewId="0">
      <selection activeCell="F5" sqref="F5"/>
    </sheetView>
  </sheetViews>
  <sheetFormatPr baseColWidth="10" defaultColWidth="11.42578125" defaultRowHeight="15.75"/>
  <cols>
    <col min="1" max="1" width="33.28515625" style="261" customWidth="1"/>
    <col min="2" max="2" width="38.85546875" style="263" customWidth="1"/>
    <col min="3" max="3" width="21.7109375" style="263" customWidth="1"/>
    <col min="4" max="4" width="24.5703125" style="263" customWidth="1"/>
    <col min="5" max="5" width="22.42578125" style="263" customWidth="1"/>
    <col min="6" max="6" width="25.28515625" style="263" customWidth="1"/>
    <col min="7" max="7" width="20.5703125" style="263" hidden="1" customWidth="1"/>
    <col min="8" max="8" width="52.85546875" style="263" hidden="1" customWidth="1"/>
    <col min="9" max="9" width="20.5703125" style="263" hidden="1" customWidth="1"/>
    <col min="10" max="10" width="24.42578125" style="263" hidden="1" customWidth="1"/>
    <col min="11" max="11" width="14.5703125" style="263" hidden="1" customWidth="1"/>
    <col min="12" max="12" width="27" style="263" hidden="1" customWidth="1"/>
    <col min="13" max="13" width="12.42578125" style="263" bestFit="1" customWidth="1"/>
    <col min="14" max="14" width="19.42578125" style="263" customWidth="1"/>
    <col min="15" max="18" width="9" style="263" bestFit="1" customWidth="1"/>
    <col min="19" max="19" width="96.5703125" style="263" customWidth="1"/>
    <col min="20" max="16384" width="11.42578125" style="261"/>
  </cols>
  <sheetData>
    <row r="1" spans="1:19" s="2" customFormat="1" ht="63" customHeight="1" thickBot="1">
      <c r="A1" s="42"/>
      <c r="B1" s="544" t="s">
        <v>460</v>
      </c>
      <c r="C1" s="545"/>
      <c r="D1" s="545"/>
      <c r="E1" s="545"/>
      <c r="F1" s="545"/>
      <c r="G1" s="545"/>
      <c r="H1" s="545"/>
      <c r="I1" s="545"/>
      <c r="J1" s="545"/>
      <c r="K1" s="545"/>
      <c r="L1" s="545"/>
      <c r="M1" s="545"/>
      <c r="N1" s="545"/>
      <c r="O1" s="437"/>
      <c r="P1" s="437"/>
      <c r="Q1" s="437"/>
      <c r="R1" s="437"/>
      <c r="S1" s="437"/>
    </row>
    <row r="2" spans="1:19" s="2" customFormat="1" ht="16.5" thickTop="1">
      <c r="A2" s="434" t="s">
        <v>114</v>
      </c>
      <c r="B2" s="434" t="s">
        <v>94</v>
      </c>
      <c r="C2" s="434" t="s">
        <v>95</v>
      </c>
      <c r="D2" s="514" t="s">
        <v>49</v>
      </c>
      <c r="E2" s="514" t="s">
        <v>50</v>
      </c>
      <c r="F2" s="514" t="s">
        <v>51</v>
      </c>
      <c r="G2" s="514" t="s">
        <v>6</v>
      </c>
      <c r="H2" s="514" t="s">
        <v>52</v>
      </c>
      <c r="I2" s="514" t="s">
        <v>53</v>
      </c>
      <c r="J2" s="514" t="s">
        <v>96</v>
      </c>
      <c r="K2" s="514" t="s">
        <v>55</v>
      </c>
      <c r="L2" s="514" t="s">
        <v>56</v>
      </c>
      <c r="M2" s="514" t="s">
        <v>12</v>
      </c>
      <c r="N2" s="514" t="s">
        <v>97</v>
      </c>
      <c r="O2" s="439" t="s">
        <v>368</v>
      </c>
      <c r="P2" s="440"/>
      <c r="Q2" s="440"/>
      <c r="R2" s="441"/>
      <c r="S2" s="514" t="s">
        <v>15</v>
      </c>
    </row>
    <row r="3" spans="1:19" s="2" customFormat="1">
      <c r="A3" s="435"/>
      <c r="B3" s="435"/>
      <c r="C3" s="435"/>
      <c r="D3" s="435"/>
      <c r="E3" s="435"/>
      <c r="F3" s="435"/>
      <c r="G3" s="435"/>
      <c r="H3" s="435"/>
      <c r="I3" s="435"/>
      <c r="J3" s="435"/>
      <c r="K3" s="435"/>
      <c r="L3" s="435"/>
      <c r="M3" s="435"/>
      <c r="N3" s="435"/>
      <c r="O3" s="105" t="s">
        <v>16</v>
      </c>
      <c r="P3" s="204" t="s">
        <v>17</v>
      </c>
      <c r="Q3" s="105" t="s">
        <v>18</v>
      </c>
      <c r="R3" s="204" t="s">
        <v>19</v>
      </c>
      <c r="S3" s="435"/>
    </row>
    <row r="4" spans="1:19" s="246" customFormat="1" ht="42.75">
      <c r="A4" s="601" t="s">
        <v>369</v>
      </c>
      <c r="B4" s="601" t="s">
        <v>249</v>
      </c>
      <c r="C4" s="601" t="s">
        <v>370</v>
      </c>
      <c r="D4" s="232" t="s">
        <v>407</v>
      </c>
      <c r="E4" s="232" t="s">
        <v>408</v>
      </c>
      <c r="F4" s="271" t="s">
        <v>372</v>
      </c>
      <c r="G4" s="271" t="s">
        <v>373</v>
      </c>
      <c r="H4" s="596" t="s">
        <v>374</v>
      </c>
      <c r="I4" s="311" t="s">
        <v>70</v>
      </c>
      <c r="J4" s="311" t="s">
        <v>256</v>
      </c>
      <c r="K4" s="311" t="s">
        <v>30</v>
      </c>
      <c r="L4" s="311" t="s">
        <v>375</v>
      </c>
      <c r="M4" s="269">
        <v>20</v>
      </c>
      <c r="N4" s="270">
        <v>0.5</v>
      </c>
      <c r="O4" s="602">
        <v>0</v>
      </c>
      <c r="P4" s="602">
        <v>0</v>
      </c>
      <c r="Q4" s="603">
        <v>15</v>
      </c>
      <c r="R4" s="603">
        <v>5</v>
      </c>
      <c r="S4" s="311" t="s">
        <v>409</v>
      </c>
    </row>
    <row r="5" spans="1:19" s="246" customFormat="1" ht="256.5">
      <c r="A5" s="604"/>
      <c r="B5" s="604"/>
      <c r="C5" s="604"/>
      <c r="D5" s="232" t="s">
        <v>407</v>
      </c>
      <c r="E5" s="232" t="s">
        <v>408</v>
      </c>
      <c r="F5" s="271" t="s">
        <v>376</v>
      </c>
      <c r="G5" s="271" t="s">
        <v>377</v>
      </c>
      <c r="H5" s="271" t="s">
        <v>378</v>
      </c>
      <c r="I5" s="267" t="s">
        <v>70</v>
      </c>
      <c r="J5" s="267" t="s">
        <v>256</v>
      </c>
      <c r="K5" s="267" t="s">
        <v>30</v>
      </c>
      <c r="L5" s="267" t="s">
        <v>257</v>
      </c>
      <c r="M5" s="602">
        <v>1</v>
      </c>
      <c r="N5" s="270">
        <v>0.25</v>
      </c>
      <c r="O5" s="605">
        <v>0.03</v>
      </c>
      <c r="P5" s="605">
        <v>0.04</v>
      </c>
      <c r="Q5" s="605">
        <v>0.93</v>
      </c>
      <c r="R5" s="599">
        <v>0</v>
      </c>
      <c r="S5" s="606" t="s">
        <v>410</v>
      </c>
    </row>
    <row r="6" spans="1:19" s="246" customFormat="1" ht="114">
      <c r="A6" s="607"/>
      <c r="B6" s="607"/>
      <c r="C6" s="607"/>
      <c r="D6" s="232" t="s">
        <v>407</v>
      </c>
      <c r="E6" s="232" t="s">
        <v>408</v>
      </c>
      <c r="F6" s="271" t="s">
        <v>379</v>
      </c>
      <c r="G6" s="271" t="s">
        <v>380</v>
      </c>
      <c r="H6" s="271" t="s">
        <v>381</v>
      </c>
      <c r="I6" s="267" t="s">
        <v>70</v>
      </c>
      <c r="J6" s="267" t="s">
        <v>256</v>
      </c>
      <c r="K6" s="267" t="s">
        <v>30</v>
      </c>
      <c r="L6" s="267" t="s">
        <v>382</v>
      </c>
      <c r="M6" s="310">
        <v>30</v>
      </c>
      <c r="N6" s="273">
        <v>0.25</v>
      </c>
      <c r="O6" s="310">
        <v>4</v>
      </c>
      <c r="P6" s="310">
        <v>10</v>
      </c>
      <c r="Q6" s="310">
        <v>8</v>
      </c>
      <c r="R6" s="310">
        <v>8</v>
      </c>
      <c r="S6" s="606" t="s">
        <v>411</v>
      </c>
    </row>
    <row r="7" spans="1:19" s="608" customFormat="1" ht="15">
      <c r="A7" s="246"/>
      <c r="M7" s="609"/>
      <c r="N7" s="609"/>
      <c r="O7" s="609"/>
      <c r="P7" s="609"/>
      <c r="Q7" s="609"/>
      <c r="R7" s="609"/>
    </row>
    <row r="8" spans="1:19" s="263" customFormat="1">
      <c r="A8" s="261"/>
      <c r="M8" s="265"/>
      <c r="N8" s="265"/>
      <c r="O8" s="265"/>
      <c r="P8" s="265"/>
      <c r="Q8" s="265"/>
      <c r="R8" s="265"/>
    </row>
    <row r="9" spans="1:19" s="263" customFormat="1">
      <c r="A9" s="261"/>
      <c r="M9" s="265"/>
      <c r="N9" s="265"/>
      <c r="O9" s="265"/>
      <c r="P9" s="265"/>
      <c r="Q9" s="265"/>
      <c r="R9" s="265"/>
    </row>
    <row r="10" spans="1:19" s="263" customFormat="1">
      <c r="A10" s="261"/>
      <c r="M10" s="265"/>
      <c r="N10" s="265"/>
      <c r="O10" s="265"/>
      <c r="P10" s="265"/>
      <c r="Q10" s="265"/>
      <c r="R10" s="265"/>
    </row>
    <row r="11" spans="1:19" s="263" customFormat="1">
      <c r="A11" s="261"/>
      <c r="M11" s="265"/>
      <c r="N11" s="265"/>
      <c r="O11" s="265"/>
      <c r="P11" s="265"/>
      <c r="Q11" s="265"/>
      <c r="R11" s="265"/>
    </row>
    <row r="12" spans="1:19" s="263" customFormat="1">
      <c r="A12" s="261"/>
      <c r="M12" s="265"/>
      <c r="N12" s="265"/>
      <c r="O12" s="265"/>
      <c r="P12" s="265"/>
      <c r="Q12" s="265"/>
      <c r="R12" s="265"/>
    </row>
    <row r="13" spans="1:19" s="263" customFormat="1">
      <c r="A13" s="261"/>
      <c r="M13" s="265"/>
      <c r="N13" s="265"/>
      <c r="O13" s="265"/>
      <c r="P13" s="265"/>
      <c r="Q13" s="265"/>
      <c r="R13" s="265"/>
    </row>
    <row r="14" spans="1:19" s="263" customFormat="1">
      <c r="A14" s="261"/>
      <c r="M14" s="265"/>
      <c r="N14" s="265"/>
      <c r="O14" s="265"/>
      <c r="P14" s="265"/>
      <c r="Q14" s="265"/>
      <c r="R14" s="265"/>
    </row>
    <row r="15" spans="1:19" s="263" customFormat="1">
      <c r="A15" s="261"/>
      <c r="M15" s="265"/>
      <c r="N15" s="265"/>
      <c r="O15" s="265"/>
      <c r="P15" s="265"/>
      <c r="Q15" s="265"/>
      <c r="R15" s="265"/>
    </row>
    <row r="16" spans="1:19" s="263" customFormat="1">
      <c r="A16" s="261"/>
      <c r="M16" s="265"/>
      <c r="N16" s="265"/>
      <c r="O16" s="265"/>
      <c r="P16" s="265"/>
      <c r="Q16" s="265"/>
      <c r="R16" s="265"/>
    </row>
    <row r="17" spans="1:18" s="263" customFormat="1">
      <c r="A17" s="261"/>
      <c r="M17" s="265"/>
      <c r="N17" s="265"/>
      <c r="O17" s="265"/>
      <c r="P17" s="265"/>
      <c r="Q17" s="265"/>
      <c r="R17" s="265"/>
    </row>
    <row r="18" spans="1:18" s="263" customFormat="1">
      <c r="A18" s="261"/>
      <c r="M18" s="265"/>
      <c r="N18" s="265"/>
      <c r="O18" s="265"/>
      <c r="P18" s="265"/>
      <c r="Q18" s="265"/>
      <c r="R18" s="265"/>
    </row>
    <row r="19" spans="1:18" s="263" customFormat="1">
      <c r="A19" s="261"/>
      <c r="M19" s="265"/>
      <c r="N19" s="265"/>
      <c r="O19" s="265"/>
      <c r="P19" s="265"/>
      <c r="Q19" s="265"/>
      <c r="R19" s="265"/>
    </row>
    <row r="20" spans="1:18" s="263" customFormat="1">
      <c r="A20" s="261"/>
      <c r="M20" s="265"/>
      <c r="N20" s="265"/>
      <c r="O20" s="265"/>
      <c r="P20" s="265"/>
      <c r="Q20" s="265"/>
      <c r="R20" s="265"/>
    </row>
    <row r="21" spans="1:18" s="263" customFormat="1">
      <c r="A21" s="261"/>
      <c r="M21" s="265"/>
      <c r="N21" s="265"/>
      <c r="O21" s="265"/>
      <c r="P21" s="265"/>
      <c r="Q21" s="265"/>
      <c r="R21" s="265"/>
    </row>
    <row r="22" spans="1:18" s="263" customFormat="1">
      <c r="A22" s="261"/>
      <c r="M22" s="265"/>
      <c r="N22" s="265"/>
      <c r="O22" s="265"/>
      <c r="P22" s="265"/>
      <c r="Q22" s="265"/>
      <c r="R22" s="265"/>
    </row>
    <row r="23" spans="1:18" s="263" customFormat="1">
      <c r="A23" s="261"/>
      <c r="M23" s="265"/>
      <c r="N23" s="265"/>
      <c r="O23" s="265"/>
      <c r="P23" s="265"/>
      <c r="Q23" s="265"/>
      <c r="R23" s="265"/>
    </row>
    <row r="24" spans="1:18" s="263" customFormat="1">
      <c r="A24" s="261"/>
      <c r="M24" s="265"/>
      <c r="N24" s="265"/>
      <c r="O24" s="265"/>
      <c r="P24" s="265"/>
      <c r="Q24" s="265"/>
      <c r="R24" s="265"/>
    </row>
    <row r="25" spans="1:18" s="263" customFormat="1">
      <c r="A25" s="261"/>
      <c r="M25" s="265"/>
      <c r="N25" s="265"/>
      <c r="O25" s="265"/>
      <c r="P25" s="265"/>
      <c r="Q25" s="265"/>
      <c r="R25" s="265"/>
    </row>
    <row r="26" spans="1:18" s="263" customFormat="1">
      <c r="A26" s="261"/>
      <c r="M26" s="265"/>
      <c r="N26" s="265"/>
      <c r="O26" s="265"/>
      <c r="P26" s="265"/>
      <c r="Q26" s="265"/>
      <c r="R26" s="265"/>
    </row>
    <row r="27" spans="1:18" s="263" customFormat="1">
      <c r="A27" s="261"/>
      <c r="M27" s="265"/>
      <c r="N27" s="265"/>
      <c r="O27" s="265"/>
      <c r="P27" s="265"/>
      <c r="Q27" s="265"/>
      <c r="R27" s="265"/>
    </row>
    <row r="28" spans="1:18" s="263" customFormat="1">
      <c r="A28" s="261"/>
      <c r="M28" s="265"/>
      <c r="N28" s="265"/>
      <c r="O28" s="265"/>
      <c r="P28" s="265"/>
      <c r="Q28" s="265"/>
      <c r="R28" s="265"/>
    </row>
    <row r="29" spans="1:18" s="263" customFormat="1">
      <c r="A29" s="261"/>
      <c r="M29" s="265"/>
      <c r="N29" s="265"/>
      <c r="O29" s="265"/>
      <c r="P29" s="265"/>
      <c r="Q29" s="265"/>
      <c r="R29" s="265"/>
    </row>
    <row r="30" spans="1:18" s="263" customFormat="1">
      <c r="A30" s="261"/>
      <c r="M30" s="265"/>
      <c r="N30" s="265"/>
      <c r="O30" s="265"/>
      <c r="P30" s="265"/>
      <c r="Q30" s="265"/>
      <c r="R30" s="265"/>
    </row>
    <row r="31" spans="1:18" s="263" customFormat="1">
      <c r="A31" s="261"/>
      <c r="M31" s="265"/>
      <c r="N31" s="265"/>
      <c r="O31" s="265"/>
      <c r="P31" s="265"/>
      <c r="Q31" s="265"/>
      <c r="R31" s="265"/>
    </row>
    <row r="32" spans="1:18" s="263" customFormat="1">
      <c r="A32" s="261"/>
      <c r="M32" s="265"/>
      <c r="N32" s="265"/>
      <c r="O32" s="265"/>
      <c r="P32" s="265"/>
      <c r="Q32" s="265"/>
      <c r="R32" s="265"/>
    </row>
    <row r="33" spans="1:18" s="263" customFormat="1">
      <c r="A33" s="261"/>
      <c r="M33" s="265"/>
      <c r="N33" s="265"/>
      <c r="O33" s="265"/>
      <c r="P33" s="265"/>
      <c r="Q33" s="265"/>
      <c r="R33" s="265"/>
    </row>
    <row r="34" spans="1:18" s="263" customFormat="1">
      <c r="A34" s="261"/>
      <c r="M34" s="265"/>
      <c r="N34" s="265"/>
      <c r="O34" s="265"/>
      <c r="P34" s="265"/>
      <c r="Q34" s="265"/>
      <c r="R34" s="265"/>
    </row>
    <row r="35" spans="1:18" s="263" customFormat="1">
      <c r="A35" s="261"/>
      <c r="M35" s="265"/>
      <c r="N35" s="265"/>
      <c r="O35" s="265"/>
      <c r="P35" s="265"/>
      <c r="Q35" s="265"/>
      <c r="R35" s="265"/>
    </row>
    <row r="36" spans="1:18" s="263" customFormat="1">
      <c r="A36" s="261"/>
      <c r="M36" s="265"/>
      <c r="N36" s="265"/>
      <c r="O36" s="265"/>
      <c r="P36" s="265"/>
      <c r="Q36" s="265"/>
      <c r="R36" s="265"/>
    </row>
    <row r="37" spans="1:18" s="263" customFormat="1">
      <c r="A37" s="261"/>
      <c r="M37" s="265"/>
      <c r="N37" s="265"/>
      <c r="O37" s="265"/>
      <c r="P37" s="265"/>
      <c r="Q37" s="265"/>
      <c r="R37" s="265"/>
    </row>
    <row r="38" spans="1:18" s="263" customFormat="1">
      <c r="A38" s="261"/>
      <c r="M38" s="265"/>
      <c r="N38" s="265"/>
      <c r="O38" s="265"/>
      <c r="P38" s="265"/>
      <c r="Q38" s="265"/>
      <c r="R38" s="265"/>
    </row>
    <row r="39" spans="1:18" s="263" customFormat="1">
      <c r="A39" s="261"/>
      <c r="M39" s="265"/>
      <c r="N39" s="265"/>
      <c r="O39" s="265"/>
      <c r="P39" s="265"/>
      <c r="Q39" s="265"/>
      <c r="R39" s="265"/>
    </row>
    <row r="40" spans="1:18" s="263" customFormat="1">
      <c r="A40" s="261"/>
      <c r="M40" s="265"/>
      <c r="N40" s="265"/>
      <c r="O40" s="265"/>
      <c r="P40" s="265"/>
      <c r="Q40" s="265"/>
      <c r="R40" s="265"/>
    </row>
    <row r="41" spans="1:18" s="263" customFormat="1">
      <c r="A41" s="261"/>
      <c r="M41" s="265"/>
      <c r="N41" s="265"/>
      <c r="O41" s="265"/>
      <c r="P41" s="265"/>
      <c r="Q41" s="265"/>
      <c r="R41" s="265"/>
    </row>
    <row r="42" spans="1:18" s="263" customFormat="1">
      <c r="A42" s="261"/>
      <c r="M42" s="265"/>
      <c r="N42" s="265"/>
      <c r="O42" s="265"/>
      <c r="P42" s="265"/>
      <c r="Q42" s="265"/>
      <c r="R42" s="265"/>
    </row>
    <row r="43" spans="1:18" s="263" customFormat="1">
      <c r="A43" s="261"/>
      <c r="M43" s="265"/>
      <c r="N43" s="265"/>
      <c r="O43" s="265"/>
      <c r="P43" s="265"/>
      <c r="Q43" s="265"/>
      <c r="R43" s="265"/>
    </row>
    <row r="44" spans="1:18" s="263" customFormat="1">
      <c r="A44" s="261"/>
      <c r="M44" s="265"/>
      <c r="N44" s="265"/>
      <c r="O44" s="265"/>
      <c r="P44" s="265"/>
      <c r="Q44" s="265"/>
      <c r="R44" s="265"/>
    </row>
    <row r="45" spans="1:18" s="263" customFormat="1">
      <c r="A45" s="261"/>
      <c r="M45" s="265"/>
      <c r="N45" s="265"/>
      <c r="O45" s="265"/>
      <c r="P45" s="265"/>
      <c r="Q45" s="265"/>
      <c r="R45" s="265"/>
    </row>
    <row r="46" spans="1:18" s="263" customFormat="1">
      <c r="A46" s="261"/>
      <c r="M46" s="265"/>
      <c r="N46" s="265"/>
      <c r="O46" s="265"/>
      <c r="P46" s="265"/>
      <c r="Q46" s="265"/>
      <c r="R46" s="265"/>
    </row>
    <row r="47" spans="1:18" s="263" customFormat="1">
      <c r="A47" s="261"/>
      <c r="M47" s="265"/>
      <c r="N47" s="265"/>
      <c r="O47" s="265"/>
      <c r="P47" s="265"/>
      <c r="Q47" s="265"/>
      <c r="R47" s="265"/>
    </row>
    <row r="48" spans="1:18" s="263" customFormat="1">
      <c r="A48" s="261"/>
      <c r="M48" s="265"/>
      <c r="N48" s="265"/>
      <c r="O48" s="265"/>
      <c r="P48" s="265"/>
      <c r="Q48" s="265"/>
      <c r="R48" s="265"/>
    </row>
  </sheetData>
  <mergeCells count="21">
    <mergeCell ref="B1:N1"/>
    <mergeCell ref="O1:S1"/>
    <mergeCell ref="A2:A3"/>
    <mergeCell ref="B2:B3"/>
    <mergeCell ref="C2:C3"/>
    <mergeCell ref="D2:D3"/>
    <mergeCell ref="E2:E3"/>
    <mergeCell ref="F2:F3"/>
    <mergeCell ref="G2:G3"/>
    <mergeCell ref="N2:N3"/>
    <mergeCell ref="O2:R2"/>
    <mergeCell ref="S2:S3"/>
    <mergeCell ref="J2:J3"/>
    <mergeCell ref="K2:K3"/>
    <mergeCell ref="L2:L3"/>
    <mergeCell ref="M2:M3"/>
    <mergeCell ref="A4:A6"/>
    <mergeCell ref="B4:B6"/>
    <mergeCell ref="C4:C6"/>
    <mergeCell ref="H2:H3"/>
    <mergeCell ref="I2:I3"/>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4" workbookViewId="0">
      <selection activeCell="F5" sqref="F5"/>
    </sheetView>
  </sheetViews>
  <sheetFormatPr baseColWidth="10" defaultColWidth="11.42578125" defaultRowHeight="15.75"/>
  <cols>
    <col min="1" max="1" width="33.28515625" style="261" customWidth="1"/>
    <col min="2" max="2" width="38.85546875" style="263" customWidth="1"/>
    <col min="3" max="3" width="21.7109375" style="263" customWidth="1"/>
    <col min="4" max="4" width="22.140625" style="263" customWidth="1"/>
    <col min="5" max="5" width="26.28515625" style="263" customWidth="1"/>
    <col min="6" max="6" width="34.85546875" style="263" bestFit="1" customWidth="1"/>
    <col min="7" max="7" width="22.140625" style="263" bestFit="1" customWidth="1"/>
    <col min="8" max="8" width="56" style="263" bestFit="1" customWidth="1"/>
    <col min="9" max="9" width="20.5703125" style="263" bestFit="1" customWidth="1"/>
    <col min="10" max="10" width="24.42578125" style="263" bestFit="1" customWidth="1"/>
    <col min="11" max="11" width="14.5703125" style="263" bestFit="1" customWidth="1"/>
    <col min="12" max="12" width="27" style="263" bestFit="1" customWidth="1"/>
    <col min="13" max="13" width="12" style="263" customWidth="1"/>
    <col min="14" max="14" width="15.28515625" style="263" bestFit="1" customWidth="1"/>
    <col min="15" max="15" width="10.28515625" style="263" bestFit="1" customWidth="1"/>
    <col min="16" max="17" width="11.5703125" style="263" bestFit="1" customWidth="1"/>
    <col min="18" max="18" width="10.28515625" style="263" bestFit="1" customWidth="1"/>
    <col min="19" max="19" width="85.7109375" style="263" customWidth="1"/>
    <col min="20" max="20" width="31.28515625" style="261" customWidth="1"/>
    <col min="21" max="16384" width="11.42578125" style="261"/>
  </cols>
  <sheetData>
    <row r="1" spans="1:19" s="2" customFormat="1" ht="48" customHeight="1" thickBot="1">
      <c r="A1" s="42"/>
      <c r="B1" s="544" t="s">
        <v>461</v>
      </c>
      <c r="C1" s="545"/>
      <c r="D1" s="545"/>
      <c r="E1" s="545"/>
      <c r="F1" s="545"/>
      <c r="G1" s="545"/>
      <c r="H1" s="545"/>
      <c r="I1" s="353"/>
      <c r="J1" s="353"/>
      <c r="K1" s="353"/>
      <c r="L1" s="353"/>
      <c r="M1" s="353"/>
      <c r="N1" s="353"/>
      <c r="O1" s="437"/>
      <c r="P1" s="437"/>
      <c r="Q1" s="437"/>
      <c r="R1" s="437"/>
      <c r="S1" s="437"/>
    </row>
    <row r="2" spans="1:19" s="2" customFormat="1" ht="16.5" thickTop="1">
      <c r="A2" s="434" t="s">
        <v>114</v>
      </c>
      <c r="B2" s="434" t="s">
        <v>94</v>
      </c>
      <c r="C2" s="434" t="s">
        <v>95</v>
      </c>
      <c r="D2" s="514" t="s">
        <v>49</v>
      </c>
      <c r="E2" s="514" t="s">
        <v>50</v>
      </c>
      <c r="F2" s="514" t="s">
        <v>51</v>
      </c>
      <c r="G2" s="514" t="s">
        <v>6</v>
      </c>
      <c r="H2" s="514" t="s">
        <v>52</v>
      </c>
      <c r="I2" s="514" t="s">
        <v>53</v>
      </c>
      <c r="J2" s="514" t="s">
        <v>96</v>
      </c>
      <c r="K2" s="514" t="s">
        <v>55</v>
      </c>
      <c r="L2" s="514" t="s">
        <v>56</v>
      </c>
      <c r="M2" s="514" t="s">
        <v>12</v>
      </c>
      <c r="N2" s="514" t="s">
        <v>97</v>
      </c>
      <c r="O2" s="439" t="s">
        <v>368</v>
      </c>
      <c r="P2" s="440"/>
      <c r="Q2" s="440"/>
      <c r="R2" s="441"/>
      <c r="S2" s="514" t="s">
        <v>15</v>
      </c>
    </row>
    <row r="3" spans="1:19" s="2" customFormat="1">
      <c r="A3" s="435"/>
      <c r="B3" s="435"/>
      <c r="C3" s="435"/>
      <c r="D3" s="435"/>
      <c r="E3" s="435"/>
      <c r="F3" s="435"/>
      <c r="G3" s="435"/>
      <c r="H3" s="435"/>
      <c r="I3" s="435"/>
      <c r="J3" s="435"/>
      <c r="K3" s="435"/>
      <c r="L3" s="435"/>
      <c r="M3" s="435"/>
      <c r="N3" s="435"/>
      <c r="O3" s="105" t="s">
        <v>16</v>
      </c>
      <c r="P3" s="204" t="s">
        <v>17</v>
      </c>
      <c r="Q3" s="105" t="s">
        <v>18</v>
      </c>
      <c r="R3" s="204" t="s">
        <v>19</v>
      </c>
      <c r="S3" s="435"/>
    </row>
    <row r="4" spans="1:19" s="246" customFormat="1" ht="105">
      <c r="A4" s="569" t="s">
        <v>369</v>
      </c>
      <c r="B4" s="569" t="s">
        <v>249</v>
      </c>
      <c r="C4" s="569" t="s">
        <v>370</v>
      </c>
      <c r="D4" s="232" t="s">
        <v>412</v>
      </c>
      <c r="E4" s="232" t="s">
        <v>413</v>
      </c>
      <c r="F4" s="232" t="s">
        <v>372</v>
      </c>
      <c r="G4" s="232" t="s">
        <v>373</v>
      </c>
      <c r="H4" s="232" t="s">
        <v>374</v>
      </c>
      <c r="I4" s="232" t="s">
        <v>265</v>
      </c>
      <c r="J4" s="232" t="s">
        <v>256</v>
      </c>
      <c r="K4" s="232" t="s">
        <v>345</v>
      </c>
      <c r="L4" s="59" t="s">
        <v>257</v>
      </c>
      <c r="M4" s="296">
        <v>48</v>
      </c>
      <c r="N4" s="288">
        <v>0.5</v>
      </c>
      <c r="O4" s="286">
        <f>+M4*65%</f>
        <v>31.200000000000003</v>
      </c>
      <c r="P4" s="297">
        <f>+M4*25%</f>
        <v>12</v>
      </c>
      <c r="Q4" s="286">
        <f>+M4*5%</f>
        <v>2.4000000000000004</v>
      </c>
      <c r="R4" s="286">
        <f>+M4*5%</f>
        <v>2.4000000000000004</v>
      </c>
      <c r="S4" s="59" t="s">
        <v>414</v>
      </c>
    </row>
    <row r="5" spans="1:19" s="246" customFormat="1" ht="315">
      <c r="A5" s="570"/>
      <c r="B5" s="570"/>
      <c r="C5" s="570"/>
      <c r="D5" s="232" t="s">
        <v>412</v>
      </c>
      <c r="E5" s="232" t="s">
        <v>415</v>
      </c>
      <c r="F5" s="290" t="s">
        <v>401</v>
      </c>
      <c r="G5" s="290" t="s">
        <v>377</v>
      </c>
      <c r="H5" s="290" t="s">
        <v>402</v>
      </c>
      <c r="I5" s="232" t="s">
        <v>70</v>
      </c>
      <c r="J5" s="232" t="s">
        <v>256</v>
      </c>
      <c r="K5" s="232" t="s">
        <v>345</v>
      </c>
      <c r="L5" s="59" t="s">
        <v>257</v>
      </c>
      <c r="M5" s="298">
        <v>1</v>
      </c>
      <c r="N5" s="288">
        <v>0.25</v>
      </c>
      <c r="O5" s="288">
        <v>0.15</v>
      </c>
      <c r="P5" s="288">
        <v>0.35</v>
      </c>
      <c r="Q5" s="288">
        <v>0.3</v>
      </c>
      <c r="R5" s="288">
        <v>0.2</v>
      </c>
      <c r="S5" s="47" t="s">
        <v>416</v>
      </c>
    </row>
    <row r="6" spans="1:19" s="246" customFormat="1" ht="165">
      <c r="A6" s="610"/>
      <c r="B6" s="610"/>
      <c r="C6" s="610"/>
      <c r="D6" s="290" t="s">
        <v>412</v>
      </c>
      <c r="E6" s="232" t="s">
        <v>413</v>
      </c>
      <c r="F6" s="232" t="s">
        <v>379</v>
      </c>
      <c r="G6" s="232" t="s">
        <v>380</v>
      </c>
      <c r="H6" s="232" t="s">
        <v>404</v>
      </c>
      <c r="I6" s="232" t="s">
        <v>265</v>
      </c>
      <c r="J6" s="232" t="s">
        <v>256</v>
      </c>
      <c r="K6" s="232" t="s">
        <v>345</v>
      </c>
      <c r="L6" s="232" t="s">
        <v>382</v>
      </c>
      <c r="M6" s="299">
        <v>49</v>
      </c>
      <c r="N6" s="300">
        <v>0.25</v>
      </c>
      <c r="O6" s="284">
        <f>+M6*10%</f>
        <v>4.9000000000000004</v>
      </c>
      <c r="P6" s="284">
        <f>+M6*35%</f>
        <v>17.149999999999999</v>
      </c>
      <c r="Q6" s="232">
        <f>+M6*35%</f>
        <v>17.149999999999999</v>
      </c>
      <c r="R6" s="301">
        <f>+M6*20%</f>
        <v>9.8000000000000007</v>
      </c>
      <c r="S6" s="302" t="s">
        <v>417</v>
      </c>
    </row>
    <row r="7" spans="1:19" s="246" customFormat="1" ht="15">
      <c r="B7" s="608"/>
      <c r="C7" s="608"/>
      <c r="D7" s="608"/>
      <c r="E7" s="608"/>
      <c r="F7" s="608"/>
      <c r="G7" s="608"/>
      <c r="H7" s="608"/>
      <c r="I7" s="608"/>
      <c r="J7" s="608"/>
      <c r="K7" s="608"/>
      <c r="L7" s="608"/>
      <c r="M7" s="608"/>
      <c r="N7" s="608"/>
      <c r="O7" s="608"/>
      <c r="P7" s="608"/>
      <c r="Q7" s="608"/>
      <c r="R7" s="608"/>
      <c r="S7" s="608"/>
    </row>
  </sheetData>
  <mergeCells count="21">
    <mergeCell ref="O1:S1"/>
    <mergeCell ref="A2:A3"/>
    <mergeCell ref="B2:B3"/>
    <mergeCell ref="C2:C3"/>
    <mergeCell ref="D2:D3"/>
    <mergeCell ref="E2:E3"/>
    <mergeCell ref="F2:F3"/>
    <mergeCell ref="G2:G3"/>
    <mergeCell ref="N2:N3"/>
    <mergeCell ref="O2:R2"/>
    <mergeCell ref="S2:S3"/>
    <mergeCell ref="J2:J3"/>
    <mergeCell ref="K2:K3"/>
    <mergeCell ref="L2:L3"/>
    <mergeCell ref="B1:H1"/>
    <mergeCell ref="M2:M3"/>
    <mergeCell ref="A4:A6"/>
    <mergeCell ref="B4:B6"/>
    <mergeCell ref="C4:C6"/>
    <mergeCell ref="H2:H3"/>
    <mergeCell ref="I2:I3"/>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8"/>
  <sheetViews>
    <sheetView tabSelected="1" workbookViewId="0">
      <selection activeCell="F5" sqref="F5"/>
    </sheetView>
  </sheetViews>
  <sheetFormatPr baseColWidth="10" defaultColWidth="11.42578125" defaultRowHeight="15.75"/>
  <cols>
    <col min="1" max="1" width="33.28515625" style="261" customWidth="1"/>
    <col min="2" max="2" width="38.85546875" style="263" customWidth="1"/>
    <col min="3" max="3" width="21.7109375" style="263" customWidth="1"/>
    <col min="4" max="4" width="18.28515625" style="263" bestFit="1" customWidth="1"/>
    <col min="5" max="5" width="19.140625" style="263" bestFit="1" customWidth="1"/>
    <col min="6" max="6" width="19.7109375" style="263" bestFit="1" customWidth="1"/>
    <col min="7" max="7" width="20.5703125" style="263" hidden="1" customWidth="1"/>
    <col min="8" max="8" width="52.85546875" style="263" hidden="1" customWidth="1"/>
    <col min="9" max="9" width="20.5703125" style="263" hidden="1" customWidth="1"/>
    <col min="10" max="10" width="24.42578125" style="263" hidden="1" customWidth="1"/>
    <col min="11" max="11" width="14.5703125" style="263" hidden="1" customWidth="1"/>
    <col min="12" max="12" width="27" style="263" hidden="1" customWidth="1"/>
    <col min="13" max="13" width="12.42578125" style="263" bestFit="1" customWidth="1"/>
    <col min="14" max="14" width="15.28515625" style="263" bestFit="1" customWidth="1"/>
    <col min="15" max="15" width="10.85546875" style="263" bestFit="1" customWidth="1"/>
    <col min="16" max="18" width="9" style="263" bestFit="1" customWidth="1"/>
    <col min="19" max="19" width="56.140625" style="263" bestFit="1" customWidth="1"/>
    <col min="20" max="16384" width="11.42578125" style="261"/>
  </cols>
  <sheetData>
    <row r="1" spans="1:19" s="2" customFormat="1" ht="63" customHeight="1" thickBot="1">
      <c r="A1" s="42"/>
      <c r="B1" s="555" t="s">
        <v>462</v>
      </c>
      <c r="C1" s="565"/>
      <c r="D1" s="565"/>
      <c r="E1" s="565"/>
      <c r="F1" s="565"/>
      <c r="G1" s="565"/>
      <c r="H1" s="565"/>
      <c r="I1" s="565"/>
      <c r="J1" s="565"/>
      <c r="K1" s="565"/>
      <c r="L1" s="565"/>
      <c r="M1" s="565"/>
      <c r="N1" s="565"/>
      <c r="O1" s="437"/>
      <c r="P1" s="437"/>
      <c r="Q1" s="437"/>
      <c r="R1" s="437"/>
      <c r="S1" s="437"/>
    </row>
    <row r="2" spans="1:19" s="2" customFormat="1">
      <c r="A2" s="532" t="s">
        <v>114</v>
      </c>
      <c r="B2" s="531" t="s">
        <v>94</v>
      </c>
      <c r="C2" s="531" t="s">
        <v>95</v>
      </c>
      <c r="D2" s="531" t="s">
        <v>49</v>
      </c>
      <c r="E2" s="531" t="s">
        <v>50</v>
      </c>
      <c r="F2" s="531" t="s">
        <v>51</v>
      </c>
      <c r="G2" s="531" t="s">
        <v>6</v>
      </c>
      <c r="H2" s="531" t="s">
        <v>52</v>
      </c>
      <c r="I2" s="531" t="s">
        <v>53</v>
      </c>
      <c r="J2" s="531" t="s">
        <v>96</v>
      </c>
      <c r="K2" s="531" t="s">
        <v>55</v>
      </c>
      <c r="L2" s="531" t="s">
        <v>56</v>
      </c>
      <c r="M2" s="531" t="s">
        <v>12</v>
      </c>
      <c r="N2" s="531" t="s">
        <v>97</v>
      </c>
      <c r="O2" s="451" t="s">
        <v>368</v>
      </c>
      <c r="P2" s="552"/>
      <c r="Q2" s="552"/>
      <c r="R2" s="453"/>
      <c r="S2" s="553" t="s">
        <v>15</v>
      </c>
    </row>
    <row r="3" spans="1:19" s="2" customFormat="1">
      <c r="A3" s="533"/>
      <c r="B3" s="435"/>
      <c r="C3" s="435"/>
      <c r="D3" s="435"/>
      <c r="E3" s="435"/>
      <c r="F3" s="435"/>
      <c r="G3" s="435"/>
      <c r="H3" s="435"/>
      <c r="I3" s="435"/>
      <c r="J3" s="435"/>
      <c r="K3" s="435"/>
      <c r="L3" s="435"/>
      <c r="M3" s="435"/>
      <c r="N3" s="435"/>
      <c r="O3" s="105" t="s">
        <v>16</v>
      </c>
      <c r="P3" s="204" t="s">
        <v>17</v>
      </c>
      <c r="Q3" s="105" t="s">
        <v>18</v>
      </c>
      <c r="R3" s="204" t="s">
        <v>19</v>
      </c>
      <c r="S3" s="554"/>
    </row>
    <row r="4" spans="1:19" ht="57">
      <c r="A4" s="566" t="s">
        <v>369</v>
      </c>
      <c r="B4" s="569" t="s">
        <v>249</v>
      </c>
      <c r="C4" s="569" t="s">
        <v>370</v>
      </c>
      <c r="D4" s="267" t="s">
        <v>418</v>
      </c>
      <c r="E4" s="267" t="s">
        <v>418</v>
      </c>
      <c r="F4" s="267" t="s">
        <v>372</v>
      </c>
      <c r="G4" s="267" t="s">
        <v>373</v>
      </c>
      <c r="H4" s="268" t="s">
        <v>374</v>
      </c>
      <c r="I4" s="268" t="s">
        <v>70</v>
      </c>
      <c r="J4" s="268" t="s">
        <v>256</v>
      </c>
      <c r="K4" s="268" t="s">
        <v>30</v>
      </c>
      <c r="L4" s="268" t="s">
        <v>375</v>
      </c>
      <c r="M4" s="269">
        <v>55</v>
      </c>
      <c r="N4" s="270">
        <v>0.5</v>
      </c>
      <c r="O4" s="269">
        <v>15</v>
      </c>
      <c r="P4" s="269">
        <v>0</v>
      </c>
      <c r="Q4" s="269">
        <v>20</v>
      </c>
      <c r="R4" s="269">
        <v>20</v>
      </c>
      <c r="S4" s="324"/>
    </row>
    <row r="5" spans="1:19" ht="99.75">
      <c r="A5" s="567"/>
      <c r="B5" s="570"/>
      <c r="C5" s="570"/>
      <c r="D5" s="267" t="s">
        <v>418</v>
      </c>
      <c r="E5" s="267" t="s">
        <v>418</v>
      </c>
      <c r="F5" s="267" t="s">
        <v>376</v>
      </c>
      <c r="G5" s="267" t="s">
        <v>377</v>
      </c>
      <c r="H5" s="271" t="s">
        <v>378</v>
      </c>
      <c r="I5" s="267" t="s">
        <v>70</v>
      </c>
      <c r="J5" s="267" t="s">
        <v>256</v>
      </c>
      <c r="K5" s="267" t="s">
        <v>30</v>
      </c>
      <c r="L5" s="267" t="s">
        <v>257</v>
      </c>
      <c r="M5" s="272">
        <v>1</v>
      </c>
      <c r="N5" s="273">
        <v>0.25</v>
      </c>
      <c r="O5" s="273">
        <v>0</v>
      </c>
      <c r="P5" s="273">
        <v>0.2</v>
      </c>
      <c r="Q5" s="273">
        <v>0.4</v>
      </c>
      <c r="R5" s="273">
        <v>0.4</v>
      </c>
      <c r="S5" s="325" t="s">
        <v>419</v>
      </c>
    </row>
    <row r="6" spans="1:19" ht="57.75" thickBot="1">
      <c r="A6" s="568"/>
      <c r="B6" s="571"/>
      <c r="C6" s="571"/>
      <c r="D6" s="326" t="s">
        <v>418</v>
      </c>
      <c r="E6" s="326" t="s">
        <v>418</v>
      </c>
      <c r="F6" s="326" t="s">
        <v>379</v>
      </c>
      <c r="G6" s="326" t="s">
        <v>380</v>
      </c>
      <c r="H6" s="326" t="s">
        <v>381</v>
      </c>
      <c r="I6" s="326" t="s">
        <v>70</v>
      </c>
      <c r="J6" s="326" t="s">
        <v>256</v>
      </c>
      <c r="K6" s="326" t="s">
        <v>30</v>
      </c>
      <c r="L6" s="326" t="s">
        <v>382</v>
      </c>
      <c r="M6" s="327">
        <v>30</v>
      </c>
      <c r="N6" s="328">
        <v>0.25</v>
      </c>
      <c r="O6" s="327">
        <v>0</v>
      </c>
      <c r="P6" s="327">
        <v>10</v>
      </c>
      <c r="Q6" s="327">
        <v>10</v>
      </c>
      <c r="R6" s="327">
        <v>10</v>
      </c>
      <c r="S6" s="330" t="s">
        <v>420</v>
      </c>
    </row>
    <row r="7" spans="1:19" s="263" customFormat="1">
      <c r="A7" s="261"/>
      <c r="M7" s="265"/>
      <c r="N7" s="265"/>
      <c r="O7" s="265"/>
      <c r="P7" s="265"/>
      <c r="Q7" s="265"/>
      <c r="R7" s="265"/>
    </row>
    <row r="8" spans="1:19" s="263" customFormat="1">
      <c r="A8" s="261"/>
      <c r="M8" s="265"/>
      <c r="N8" s="265"/>
      <c r="O8" s="265"/>
      <c r="P8" s="265"/>
      <c r="Q8" s="265"/>
      <c r="R8" s="265"/>
    </row>
    <row r="9" spans="1:19" s="263" customFormat="1">
      <c r="A9" s="261"/>
      <c r="M9" s="265"/>
      <c r="N9" s="265"/>
      <c r="O9" s="265"/>
      <c r="P9" s="265"/>
      <c r="Q9" s="265"/>
      <c r="R9" s="265"/>
    </row>
    <row r="10" spans="1:19" s="263" customFormat="1">
      <c r="A10" s="261"/>
      <c r="M10" s="265"/>
      <c r="N10" s="265"/>
      <c r="O10" s="265"/>
      <c r="P10" s="265"/>
      <c r="Q10" s="265"/>
      <c r="R10" s="265"/>
    </row>
    <row r="11" spans="1:19" s="263" customFormat="1">
      <c r="A11" s="261"/>
      <c r="M11" s="265"/>
      <c r="N11" s="265"/>
      <c r="O11" s="265"/>
      <c r="P11" s="265"/>
      <c r="Q11" s="265"/>
      <c r="R11" s="265"/>
    </row>
    <row r="12" spans="1:19" s="263" customFormat="1">
      <c r="A12" s="261"/>
      <c r="M12" s="265"/>
      <c r="N12" s="265"/>
      <c r="O12" s="265"/>
      <c r="P12" s="265"/>
      <c r="Q12" s="265"/>
      <c r="R12" s="265"/>
    </row>
    <row r="13" spans="1:19" s="263" customFormat="1">
      <c r="A13" s="261"/>
      <c r="M13" s="265"/>
      <c r="N13" s="265"/>
      <c r="O13" s="265"/>
      <c r="P13" s="265"/>
      <c r="Q13" s="265"/>
      <c r="R13" s="265"/>
    </row>
    <row r="14" spans="1:19" s="263" customFormat="1">
      <c r="A14" s="261"/>
      <c r="M14" s="265"/>
      <c r="N14" s="265"/>
      <c r="O14" s="265"/>
      <c r="P14" s="265"/>
      <c r="Q14" s="265"/>
      <c r="R14" s="265"/>
    </row>
    <row r="15" spans="1:19" s="263" customFormat="1">
      <c r="A15" s="261"/>
      <c r="M15" s="265"/>
      <c r="N15" s="265"/>
      <c r="O15" s="265"/>
      <c r="P15" s="265"/>
      <c r="Q15" s="265"/>
      <c r="R15" s="265"/>
    </row>
    <row r="16" spans="1:19" s="263" customFormat="1">
      <c r="A16" s="261"/>
      <c r="M16" s="265"/>
      <c r="N16" s="265"/>
      <c r="O16" s="265"/>
      <c r="P16" s="265"/>
      <c r="Q16" s="265"/>
      <c r="R16" s="265"/>
    </row>
    <row r="17" spans="1:18" s="263" customFormat="1">
      <c r="A17" s="261"/>
      <c r="M17" s="265"/>
      <c r="N17" s="265"/>
      <c r="O17" s="265"/>
      <c r="P17" s="265"/>
      <c r="Q17" s="265"/>
      <c r="R17" s="265"/>
    </row>
    <row r="18" spans="1:18" s="263" customFormat="1">
      <c r="A18" s="261"/>
      <c r="M18" s="265"/>
      <c r="N18" s="265"/>
      <c r="O18" s="265"/>
      <c r="P18" s="265"/>
      <c r="Q18" s="265"/>
      <c r="R18" s="265"/>
    </row>
    <row r="19" spans="1:18" s="263" customFormat="1">
      <c r="A19" s="261"/>
      <c r="M19" s="265"/>
      <c r="N19" s="265"/>
      <c r="O19" s="265"/>
      <c r="P19" s="265"/>
      <c r="Q19" s="265"/>
      <c r="R19" s="265"/>
    </row>
    <row r="20" spans="1:18" s="263" customFormat="1">
      <c r="A20" s="261"/>
      <c r="M20" s="265"/>
      <c r="N20" s="265"/>
      <c r="O20" s="265"/>
      <c r="P20" s="265"/>
      <c r="Q20" s="265"/>
      <c r="R20" s="265"/>
    </row>
    <row r="21" spans="1:18" s="263" customFormat="1">
      <c r="A21" s="261"/>
      <c r="M21" s="265"/>
      <c r="N21" s="265"/>
      <c r="O21" s="265"/>
      <c r="P21" s="265"/>
      <c r="Q21" s="265"/>
      <c r="R21" s="265"/>
    </row>
    <row r="22" spans="1:18" s="263" customFormat="1">
      <c r="A22" s="261"/>
      <c r="M22" s="265"/>
      <c r="N22" s="265"/>
      <c r="O22" s="265"/>
      <c r="P22" s="265"/>
      <c r="Q22" s="265"/>
      <c r="R22" s="265"/>
    </row>
    <row r="23" spans="1:18" s="263" customFormat="1">
      <c r="A23" s="261"/>
      <c r="M23" s="265"/>
      <c r="N23" s="265"/>
      <c r="O23" s="265"/>
      <c r="P23" s="265"/>
      <c r="Q23" s="265"/>
      <c r="R23" s="265"/>
    </row>
    <row r="24" spans="1:18" s="263" customFormat="1">
      <c r="A24" s="261"/>
      <c r="M24" s="265"/>
      <c r="N24" s="265"/>
      <c r="O24" s="265"/>
      <c r="P24" s="265"/>
      <c r="Q24" s="265"/>
      <c r="R24" s="265"/>
    </row>
    <row r="25" spans="1:18" s="263" customFormat="1">
      <c r="A25" s="261"/>
      <c r="M25" s="265"/>
      <c r="N25" s="265"/>
      <c r="O25" s="265"/>
      <c r="P25" s="265"/>
      <c r="Q25" s="265"/>
      <c r="R25" s="265"/>
    </row>
    <row r="26" spans="1:18" s="263" customFormat="1">
      <c r="A26" s="261"/>
      <c r="M26" s="265"/>
      <c r="N26" s="265"/>
      <c r="O26" s="265"/>
      <c r="P26" s="265"/>
      <c r="Q26" s="265"/>
      <c r="R26" s="265"/>
    </row>
    <row r="27" spans="1:18" s="263" customFormat="1">
      <c r="A27" s="261"/>
      <c r="M27" s="265"/>
      <c r="N27" s="265"/>
      <c r="O27" s="265"/>
      <c r="P27" s="265"/>
      <c r="Q27" s="265"/>
      <c r="R27" s="265"/>
    </row>
    <row r="28" spans="1:18" s="263" customFormat="1">
      <c r="A28" s="261"/>
      <c r="M28" s="265"/>
      <c r="N28" s="265"/>
      <c r="O28" s="265"/>
      <c r="P28" s="265"/>
      <c r="Q28" s="265"/>
      <c r="R28" s="265"/>
    </row>
    <row r="29" spans="1:18" s="263" customFormat="1">
      <c r="A29" s="261"/>
      <c r="M29" s="265"/>
      <c r="N29" s="265"/>
      <c r="O29" s="265"/>
      <c r="P29" s="265"/>
      <c r="Q29" s="265"/>
      <c r="R29" s="265"/>
    </row>
    <row r="30" spans="1:18" s="263" customFormat="1">
      <c r="A30" s="261"/>
      <c r="M30" s="265"/>
      <c r="N30" s="265"/>
      <c r="O30" s="265"/>
      <c r="P30" s="265"/>
      <c r="Q30" s="265"/>
      <c r="R30" s="265"/>
    </row>
    <row r="31" spans="1:18" s="263" customFormat="1">
      <c r="A31" s="261"/>
      <c r="M31" s="265"/>
      <c r="N31" s="265"/>
      <c r="O31" s="265"/>
      <c r="P31" s="265"/>
      <c r="Q31" s="265"/>
      <c r="R31" s="265"/>
    </row>
    <row r="32" spans="1:18" s="263" customFormat="1">
      <c r="A32" s="261"/>
      <c r="M32" s="265"/>
      <c r="N32" s="265"/>
      <c r="O32" s="265"/>
      <c r="P32" s="265"/>
      <c r="Q32" s="265"/>
      <c r="R32" s="265"/>
    </row>
    <row r="33" spans="1:18" s="263" customFormat="1">
      <c r="A33" s="261"/>
      <c r="M33" s="265"/>
      <c r="N33" s="265"/>
      <c r="O33" s="265"/>
      <c r="P33" s="265"/>
      <c r="Q33" s="265"/>
      <c r="R33" s="265"/>
    </row>
    <row r="34" spans="1:18" s="263" customFormat="1">
      <c r="A34" s="261"/>
      <c r="M34" s="265"/>
      <c r="N34" s="265"/>
      <c r="O34" s="265"/>
      <c r="P34" s="265"/>
      <c r="Q34" s="265"/>
      <c r="R34" s="265"/>
    </row>
    <row r="35" spans="1:18" s="263" customFormat="1">
      <c r="A35" s="261"/>
      <c r="M35" s="265"/>
      <c r="N35" s="265"/>
      <c r="O35" s="265"/>
      <c r="P35" s="265"/>
      <c r="Q35" s="265"/>
      <c r="R35" s="265"/>
    </row>
    <row r="36" spans="1:18" s="263" customFormat="1">
      <c r="A36" s="261"/>
      <c r="M36" s="265"/>
      <c r="N36" s="265"/>
      <c r="O36" s="265"/>
      <c r="P36" s="265"/>
      <c r="Q36" s="265"/>
      <c r="R36" s="265"/>
    </row>
    <row r="37" spans="1:18" s="263" customFormat="1">
      <c r="A37" s="261"/>
      <c r="M37" s="265"/>
      <c r="N37" s="265"/>
      <c r="O37" s="265"/>
      <c r="P37" s="265"/>
      <c r="Q37" s="265"/>
      <c r="R37" s="265"/>
    </row>
    <row r="38" spans="1:18" s="263" customFormat="1">
      <c r="A38" s="261"/>
      <c r="M38" s="265"/>
      <c r="N38" s="265"/>
      <c r="O38" s="265"/>
      <c r="P38" s="265"/>
      <c r="Q38" s="265"/>
      <c r="R38" s="265"/>
    </row>
    <row r="39" spans="1:18" s="263" customFormat="1">
      <c r="A39" s="261"/>
      <c r="M39" s="265"/>
      <c r="N39" s="265"/>
      <c r="O39" s="265"/>
      <c r="P39" s="265"/>
      <c r="Q39" s="265"/>
      <c r="R39" s="265"/>
    </row>
    <row r="40" spans="1:18" s="263" customFormat="1">
      <c r="A40" s="261"/>
      <c r="M40" s="265"/>
      <c r="N40" s="265"/>
      <c r="O40" s="265"/>
      <c r="P40" s="265"/>
      <c r="Q40" s="265"/>
      <c r="R40" s="265"/>
    </row>
    <row r="41" spans="1:18" s="263" customFormat="1">
      <c r="A41" s="261"/>
      <c r="M41" s="265"/>
      <c r="N41" s="265"/>
      <c r="O41" s="265"/>
      <c r="P41" s="265"/>
      <c r="Q41" s="265"/>
      <c r="R41" s="265"/>
    </row>
    <row r="42" spans="1:18" s="263" customFormat="1">
      <c r="A42" s="261"/>
      <c r="M42" s="265"/>
      <c r="N42" s="265"/>
      <c r="O42" s="265"/>
      <c r="P42" s="265"/>
      <c r="Q42" s="265"/>
      <c r="R42" s="265"/>
    </row>
    <row r="43" spans="1:18" s="263" customFormat="1">
      <c r="A43" s="261"/>
      <c r="M43" s="265"/>
      <c r="N43" s="265"/>
      <c r="O43" s="265"/>
      <c r="P43" s="265"/>
      <c r="Q43" s="265"/>
      <c r="R43" s="265"/>
    </row>
    <row r="44" spans="1:18" s="263" customFormat="1">
      <c r="A44" s="261"/>
      <c r="M44" s="265"/>
      <c r="N44" s="265"/>
      <c r="O44" s="265"/>
      <c r="P44" s="265"/>
      <c r="Q44" s="265"/>
      <c r="R44" s="265"/>
    </row>
    <row r="45" spans="1:18" s="263" customFormat="1">
      <c r="A45" s="261"/>
      <c r="M45" s="265"/>
      <c r="N45" s="265"/>
      <c r="O45" s="265"/>
      <c r="P45" s="265"/>
      <c r="Q45" s="265"/>
      <c r="R45" s="265"/>
    </row>
    <row r="46" spans="1:18" s="263" customFormat="1">
      <c r="A46" s="261"/>
      <c r="M46" s="265"/>
      <c r="N46" s="265"/>
      <c r="O46" s="265"/>
      <c r="P46" s="265"/>
      <c r="Q46" s="265"/>
      <c r="R46" s="265"/>
    </row>
    <row r="47" spans="1:18" s="263" customFormat="1">
      <c r="A47" s="261"/>
      <c r="M47" s="265"/>
      <c r="N47" s="265"/>
      <c r="O47" s="265"/>
      <c r="P47" s="265"/>
      <c r="Q47" s="265"/>
      <c r="R47" s="265"/>
    </row>
    <row r="48" spans="1:18" s="263" customFormat="1">
      <c r="A48" s="261"/>
      <c r="M48" s="265"/>
      <c r="N48" s="265"/>
      <c r="O48" s="265"/>
      <c r="P48" s="265"/>
      <c r="Q48" s="265"/>
      <c r="R48" s="265"/>
    </row>
  </sheetData>
  <mergeCells count="21">
    <mergeCell ref="B1:N1"/>
    <mergeCell ref="O1:S1"/>
    <mergeCell ref="A2:A3"/>
    <mergeCell ref="B2:B3"/>
    <mergeCell ref="C2:C3"/>
    <mergeCell ref="D2:D3"/>
    <mergeCell ref="E2:E3"/>
    <mergeCell ref="F2:F3"/>
    <mergeCell ref="G2:G3"/>
    <mergeCell ref="N2:N3"/>
    <mergeCell ref="O2:R2"/>
    <mergeCell ref="S2:S3"/>
    <mergeCell ref="J2:J3"/>
    <mergeCell ref="K2:K3"/>
    <mergeCell ref="L2:L3"/>
    <mergeCell ref="M2:M3"/>
    <mergeCell ref="A4:A6"/>
    <mergeCell ref="B4:B6"/>
    <mergeCell ref="C4:C6"/>
    <mergeCell ref="H2:H3"/>
    <mergeCell ref="I2:I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vt:i4>
      </vt:variant>
    </vt:vector>
  </HeadingPairs>
  <TitlesOfParts>
    <vt:vector size="20" baseType="lpstr">
      <vt:lpstr>DG</vt:lpstr>
      <vt:lpstr>CS</vt:lpstr>
      <vt:lpstr>UPCG </vt:lpstr>
      <vt:lpstr>DAF</vt:lpstr>
      <vt:lpstr>DFC </vt:lpstr>
      <vt:lpstr>DA</vt:lpstr>
      <vt:lpstr>DSA</vt:lpstr>
      <vt:lpstr>DFF</vt:lpstr>
      <vt:lpstr>DDCSA</vt:lpstr>
      <vt:lpstr>DAJ</vt:lpstr>
      <vt:lpstr>DFC</vt:lpstr>
      <vt:lpstr>OR SAN JOSÉ OCCIDENTAL </vt:lpstr>
      <vt:lpstr>OR SAN JOSÉ ORIENTAL </vt:lpstr>
      <vt:lpstr>OR SAN CARLOS </vt:lpstr>
      <vt:lpstr>OR PALMAR NORTE </vt:lpstr>
      <vt:lpstr>OR NICOYA </vt:lpstr>
      <vt:lpstr>OR LIMON </vt:lpstr>
      <vt:lpstr>OR CARIBE NORTE </vt:lpstr>
      <vt:lpstr>OR CAÑAS </vt:lpstr>
      <vt:lpstr>DSA!up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Keilyn Lorena Chavarría Fernández</dc:creator>
  <cp:lastModifiedBy>Keilyn Lorena Chavarría Fernández</cp:lastModifiedBy>
  <dcterms:created xsi:type="dcterms:W3CDTF">2026-06-17T13:56:34Z</dcterms:created>
  <dcterms:modified xsi:type="dcterms:W3CDTF">2026-09-09T19:56:44Z</dcterms:modified>
</cp:coreProperties>
</file>